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3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7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9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2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3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5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6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3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0.xml" ContentType="application/vnd.openxmlformats-officedocument.drawing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6392\Desktop\"/>
    </mc:Choice>
  </mc:AlternateContent>
  <xr:revisionPtr revIDLastSave="0" documentId="8_{1534912A-CDE2-42D9-8FF6-4E73F0927064}" xr6:coauthVersionLast="47" xr6:coauthVersionMax="47" xr10:uidLastSave="{00000000-0000-0000-0000-000000000000}"/>
  <bookViews>
    <workbookView xWindow="31095" yWindow="780" windowWidth="21600" windowHeight="12735" xr2:uid="{A487D1E1-595F-4AF2-8CBC-560B2CEAE48B}"/>
  </bookViews>
  <sheets>
    <sheet name="2.1" sheetId="1" r:id="rId1"/>
    <sheet name="2.2 A" sheetId="2" r:id="rId2"/>
    <sheet name="2.2 B" sheetId="3" r:id="rId3"/>
    <sheet name="2.2 C" sheetId="44" r:id="rId4"/>
    <sheet name="2.2 D" sheetId="45" r:id="rId5"/>
    <sheet name="2.3 A" sheetId="46" r:id="rId6"/>
    <sheet name="2.3 B" sheetId="47" r:id="rId7"/>
    <sheet name="2.3 C" sheetId="48" r:id="rId8"/>
    <sheet name="3.1" sheetId="9" r:id="rId9"/>
    <sheet name="3.2" sheetId="10" r:id="rId10"/>
    <sheet name="3.3 A og B" sheetId="11" r:id="rId11"/>
    <sheet name="3.4" sheetId="13" r:id="rId12"/>
    <sheet name="3.5" sheetId="14" r:id="rId13"/>
    <sheet name="3.6" sheetId="15" r:id="rId14"/>
    <sheet name="3.7" sheetId="16" r:id="rId15"/>
    <sheet name="3.8" sheetId="17" r:id="rId16"/>
    <sheet name="3.9 A og B" sheetId="18" r:id="rId17"/>
    <sheet name="3.10" sheetId="20" r:id="rId18"/>
    <sheet name="3.11 A og B" sheetId="21" r:id="rId19"/>
    <sheet name="4.1" sheetId="23" r:id="rId20"/>
    <sheet name="4.2" sheetId="24" r:id="rId21"/>
    <sheet name="4.3" sheetId="25" r:id="rId22"/>
    <sheet name="4.4" sheetId="26" r:id="rId23"/>
    <sheet name="4.5" sheetId="27" r:id="rId24"/>
    <sheet name="4.6" sheetId="28" r:id="rId25"/>
    <sheet name="4.7" sheetId="29" r:id="rId26"/>
    <sheet name="4.8" sheetId="30" r:id="rId27"/>
    <sheet name="4.9" sheetId="31" r:id="rId28"/>
    <sheet name="4.10" sheetId="32" r:id="rId29"/>
    <sheet name="4.11" sheetId="33" r:id="rId30"/>
    <sheet name="4.12" sheetId="34" r:id="rId31"/>
    <sheet name="4.13" sheetId="35" r:id="rId32"/>
    <sheet name="4.14" sheetId="36" r:id="rId33"/>
    <sheet name="4.15" sheetId="37" r:id="rId34"/>
    <sheet name="4.16" sheetId="38" r:id="rId35"/>
    <sheet name="4.17" sheetId="39" r:id="rId36"/>
    <sheet name="4.18" sheetId="40" r:id="rId37"/>
    <sheet name="4.19" sheetId="41" r:id="rId38"/>
    <sheet name="4.20" sheetId="42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Ref134094576" localSheetId="32">'4.14'!$A$1</definedName>
    <definedName name="_Ref134195622" localSheetId="31">'4.13'!$A$1</definedName>
    <definedName name="_Ref135120915" localSheetId="24">'4.6'!$A$1</definedName>
    <definedName name="_Ref135121289" localSheetId="25">'4.7'!$A$1</definedName>
    <definedName name="_Ref135121683" localSheetId="26">'4.8'!$A$1</definedName>
    <definedName name="_Ref135121856" localSheetId="27">'4.9'!$A$1</definedName>
    <definedName name="_Ref135123021" localSheetId="33">'4.15'!$A$1</definedName>
    <definedName name="_Ref135123221" localSheetId="34">'4.16'!$A$1</definedName>
    <definedName name="_Ref136938770" localSheetId="20">'4.2'!$A$1</definedName>
    <definedName name="_Ref136941379" localSheetId="21">'4.3'!$A$1</definedName>
    <definedName name="_Ref136962223" localSheetId="30">'4.12'!$A$1</definedName>
    <definedName name="_Ref137458228" localSheetId="29">'4.11'!$A$1</definedName>
    <definedName name="_Ref137470910" localSheetId="28">'4.10'!$A$1</definedName>
    <definedName name="_Ref138421577" localSheetId="22">'4.4'!$A$1</definedName>
    <definedName name="_Ref138773655" localSheetId="23">'4.5'!$A$1</definedName>
    <definedName name="_Ref138780656" localSheetId="0">'2.1'!$A$1</definedName>
    <definedName name="_Ref98444387" localSheetId="35">'4.17'!$A$1</definedName>
    <definedName name="_Ref98444672" localSheetId="37">'4.19'!$A$1</definedName>
    <definedName name="_Ref98444703" localSheetId="38">'4.20'!$A$1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2" l="1"/>
  <c r="F17" i="32"/>
  <c r="E17" i="32"/>
  <c r="D17" i="32"/>
  <c r="C17" i="32"/>
  <c r="B17" i="32"/>
  <c r="H17" i="32" s="1"/>
  <c r="G16" i="32"/>
  <c r="F16" i="32"/>
  <c r="E16" i="32"/>
  <c r="D16" i="32"/>
  <c r="C16" i="32"/>
  <c r="B16" i="32"/>
  <c r="H16" i="32" s="1"/>
  <c r="H15" i="32"/>
  <c r="G15" i="32"/>
  <c r="F15" i="32"/>
  <c r="E15" i="32"/>
  <c r="D15" i="32"/>
  <c r="C15" i="32"/>
  <c r="B15" i="32"/>
  <c r="G14" i="32"/>
  <c r="H14" i="32" s="1"/>
  <c r="F14" i="32"/>
  <c r="E14" i="32"/>
  <c r="D14" i="32"/>
  <c r="C14" i="32"/>
  <c r="B14" i="32"/>
  <c r="G13" i="32"/>
  <c r="F13" i="32"/>
  <c r="H13" i="32" s="1"/>
  <c r="E13" i="32"/>
  <c r="D13" i="32"/>
  <c r="C13" i="32"/>
  <c r="B13" i="32"/>
  <c r="G12" i="32"/>
  <c r="F12" i="32"/>
  <c r="E12" i="32"/>
  <c r="D12" i="32"/>
  <c r="C12" i="32"/>
  <c r="B12" i="32"/>
  <c r="H12" i="32" s="1"/>
  <c r="J9" i="31" l="1"/>
  <c r="I9" i="31"/>
  <c r="H9" i="31"/>
  <c r="G9" i="31"/>
  <c r="F9" i="31"/>
  <c r="D9" i="31"/>
  <c r="C9" i="31"/>
  <c r="J8" i="31"/>
  <c r="I8" i="31"/>
  <c r="H8" i="31"/>
  <c r="G8" i="31"/>
  <c r="F8" i="31"/>
  <c r="E8" i="31"/>
  <c r="D8" i="31"/>
  <c r="C8" i="31"/>
  <c r="J7" i="31"/>
  <c r="I7" i="31"/>
  <c r="H7" i="31"/>
  <c r="G7" i="31"/>
  <c r="F7" i="31"/>
  <c r="E7" i="31"/>
  <c r="D7" i="31"/>
  <c r="C7" i="31"/>
  <c r="J6" i="31"/>
  <c r="I6" i="31"/>
  <c r="H6" i="31"/>
  <c r="G6" i="31"/>
  <c r="F6" i="31"/>
  <c r="D6" i="31"/>
  <c r="C6" i="31"/>
  <c r="I24" i="30"/>
  <c r="H24" i="30"/>
  <c r="G24" i="30"/>
  <c r="F24" i="30"/>
  <c r="E24" i="30"/>
  <c r="D24" i="30"/>
  <c r="C24" i="30"/>
  <c r="B24" i="30"/>
  <c r="I23" i="30"/>
  <c r="H23" i="30"/>
  <c r="G23" i="30"/>
  <c r="F23" i="30"/>
  <c r="E23" i="30"/>
  <c r="D23" i="30"/>
  <c r="C23" i="30"/>
  <c r="B23" i="30"/>
  <c r="I22" i="30"/>
  <c r="H22" i="30"/>
  <c r="G22" i="30"/>
  <c r="F22" i="30"/>
  <c r="E22" i="30"/>
  <c r="D22" i="30"/>
  <c r="C22" i="30"/>
  <c r="B22" i="30"/>
  <c r="I21" i="30"/>
  <c r="H21" i="30"/>
  <c r="G21" i="30"/>
  <c r="F21" i="30"/>
  <c r="E21" i="30"/>
  <c r="D21" i="30"/>
  <c r="C21" i="30"/>
  <c r="B21" i="30"/>
  <c r="A21" i="30"/>
  <c r="A19" i="29"/>
  <c r="A18" i="29"/>
  <c r="A17" i="29"/>
  <c r="A16" i="29"/>
  <c r="A14" i="29"/>
  <c r="A13" i="29"/>
  <c r="A12" i="29"/>
  <c r="A11" i="29"/>
  <c r="A10" i="29"/>
  <c r="A9" i="29"/>
  <c r="A8" i="29"/>
  <c r="A7" i="29"/>
  <c r="A6" i="29"/>
  <c r="A5" i="29"/>
  <c r="A4" i="29"/>
  <c r="A3" i="29"/>
  <c r="D37" i="18" l="1"/>
  <c r="C37" i="18"/>
  <c r="B37" i="18"/>
  <c r="A37" i="18"/>
  <c r="D36" i="18"/>
  <c r="C36" i="18"/>
  <c r="B36" i="18"/>
  <c r="A36" i="18"/>
  <c r="D35" i="18"/>
  <c r="C35" i="18"/>
  <c r="B35" i="18"/>
  <c r="A35" i="18"/>
  <c r="D34" i="18"/>
  <c r="C34" i="18"/>
  <c r="B34" i="18"/>
  <c r="A34" i="18"/>
  <c r="D33" i="18"/>
  <c r="C33" i="18"/>
  <c r="B33" i="18"/>
  <c r="A33" i="18"/>
  <c r="D32" i="18"/>
  <c r="C32" i="18"/>
  <c r="B32" i="18"/>
  <c r="A32" i="18"/>
  <c r="D31" i="18"/>
  <c r="C31" i="18"/>
  <c r="B31" i="18"/>
  <c r="A31" i="18"/>
  <c r="D30" i="18"/>
  <c r="C30" i="18"/>
  <c r="B30" i="18"/>
  <c r="A30" i="18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6" i="14"/>
  <c r="K16" i="14"/>
  <c r="L15" i="14"/>
  <c r="K15" i="14"/>
  <c r="L14" i="14"/>
  <c r="K14" i="14"/>
  <c r="L13" i="14"/>
  <c r="K13" i="14"/>
  <c r="O45" i="10"/>
  <c r="O44" i="10"/>
  <c r="O43" i="10"/>
  <c r="O42" i="10"/>
  <c r="H6" i="48" l="1"/>
  <c r="I6" i="48"/>
  <c r="J6" i="48"/>
  <c r="H7" i="48"/>
  <c r="I7" i="48"/>
  <c r="J7" i="48"/>
  <c r="H8" i="48"/>
  <c r="I8" i="48"/>
  <c r="J8" i="48"/>
  <c r="H9" i="48"/>
  <c r="I9" i="48"/>
  <c r="J9" i="48"/>
  <c r="H10" i="48"/>
  <c r="I10" i="48"/>
  <c r="J10" i="48"/>
  <c r="H11" i="48"/>
  <c r="I11" i="48"/>
  <c r="J11" i="48"/>
  <c r="H12" i="48"/>
  <c r="I12" i="48"/>
  <c r="J12" i="48"/>
  <c r="H13" i="48"/>
  <c r="I13" i="48"/>
  <c r="J13" i="48"/>
  <c r="H14" i="48"/>
  <c r="I14" i="48"/>
  <c r="J14" i="48"/>
  <c r="H15" i="48"/>
  <c r="I15" i="48"/>
  <c r="J15" i="48"/>
  <c r="H16" i="48"/>
  <c r="I16" i="48"/>
  <c r="J16" i="48"/>
  <c r="H17" i="48"/>
  <c r="I17" i="48"/>
  <c r="J17" i="48"/>
  <c r="H18" i="48"/>
  <c r="I18" i="48"/>
  <c r="J18" i="48"/>
  <c r="H19" i="48"/>
  <c r="I19" i="48"/>
  <c r="J19" i="48"/>
  <c r="H20" i="48"/>
  <c r="I20" i="48"/>
  <c r="J20" i="48"/>
  <c r="H21" i="48"/>
  <c r="I21" i="48"/>
  <c r="J21" i="48"/>
  <c r="H22" i="48"/>
  <c r="I22" i="48"/>
  <c r="J22" i="48"/>
  <c r="H23" i="48"/>
  <c r="I23" i="48"/>
  <c r="J23" i="48"/>
  <c r="H24" i="48"/>
  <c r="I24" i="48"/>
  <c r="J24" i="48"/>
  <c r="H25" i="48"/>
  <c r="I25" i="48"/>
  <c r="J25" i="48"/>
  <c r="H26" i="48"/>
  <c r="I26" i="48"/>
  <c r="J26" i="48"/>
  <c r="H27" i="48"/>
  <c r="I27" i="48"/>
  <c r="J27" i="48"/>
  <c r="H28" i="48"/>
  <c r="I28" i="48"/>
  <c r="J28" i="48"/>
  <c r="H29" i="48"/>
  <c r="I29" i="48"/>
  <c r="J29" i="48"/>
  <c r="H30" i="48"/>
  <c r="I30" i="48"/>
  <c r="J30" i="48"/>
  <c r="H31" i="48"/>
  <c r="I31" i="48"/>
  <c r="J31" i="48"/>
  <c r="H32" i="48"/>
  <c r="I32" i="48"/>
  <c r="J32" i="48"/>
  <c r="H33" i="48"/>
  <c r="I33" i="48"/>
  <c r="J33" i="48"/>
  <c r="H34" i="48"/>
  <c r="I34" i="48"/>
  <c r="J34" i="48"/>
  <c r="H35" i="48"/>
  <c r="I35" i="48"/>
  <c r="J35" i="48"/>
  <c r="H36" i="48"/>
  <c r="I36" i="48"/>
  <c r="J36" i="48"/>
  <c r="H37" i="48"/>
  <c r="I37" i="48"/>
  <c r="J37" i="48"/>
  <c r="H38" i="48"/>
  <c r="I38" i="48"/>
  <c r="J38" i="48"/>
  <c r="H39" i="48"/>
  <c r="I39" i="48"/>
  <c r="J39" i="48"/>
  <c r="H40" i="48"/>
  <c r="I40" i="48"/>
  <c r="J40" i="48"/>
  <c r="H41" i="48"/>
  <c r="I41" i="48"/>
  <c r="J41" i="48"/>
  <c r="H42" i="48"/>
  <c r="I42" i="48"/>
  <c r="J42" i="48"/>
  <c r="H43" i="48"/>
  <c r="I43" i="48"/>
  <c r="J43" i="48"/>
  <c r="H44" i="48"/>
  <c r="I44" i="48"/>
  <c r="J44" i="48"/>
  <c r="H45" i="48"/>
  <c r="I45" i="48"/>
  <c r="J45" i="48"/>
  <c r="H46" i="48"/>
  <c r="I46" i="48"/>
  <c r="J46" i="48"/>
  <c r="H47" i="48"/>
  <c r="I47" i="48"/>
  <c r="J47" i="48"/>
  <c r="H48" i="48"/>
  <c r="I48" i="48"/>
  <c r="J48" i="48"/>
  <c r="H49" i="48"/>
  <c r="I49" i="48"/>
  <c r="J49" i="48"/>
  <c r="H50" i="48"/>
  <c r="I50" i="48"/>
  <c r="J50" i="48"/>
  <c r="H51" i="48"/>
  <c r="I51" i="48"/>
  <c r="J51" i="48"/>
  <c r="H52" i="48"/>
  <c r="I52" i="48"/>
  <c r="J52" i="48"/>
  <c r="H53" i="48"/>
  <c r="I53" i="48"/>
  <c r="J53" i="48"/>
  <c r="H54" i="48"/>
  <c r="I54" i="48"/>
  <c r="J54" i="48"/>
  <c r="E17" i="45"/>
  <c r="D17" i="45"/>
  <c r="C17" i="45"/>
  <c r="B17" i="45"/>
  <c r="E16" i="45"/>
  <c r="D16" i="45"/>
  <c r="C16" i="45"/>
  <c r="B16" i="45"/>
  <c r="E15" i="45"/>
  <c r="D15" i="45"/>
  <c r="C15" i="45"/>
  <c r="B15" i="45"/>
  <c r="E14" i="45"/>
  <c r="D14" i="45"/>
  <c r="C14" i="45"/>
  <c r="B14" i="45"/>
  <c r="E13" i="45"/>
  <c r="D13" i="45"/>
  <c r="C13" i="45"/>
  <c r="B13" i="45"/>
  <c r="E17" i="44"/>
  <c r="D17" i="44"/>
  <c r="C17" i="44"/>
  <c r="B17" i="44"/>
  <c r="E16" i="44"/>
  <c r="D16" i="44"/>
  <c r="C16" i="44"/>
  <c r="B16" i="44"/>
  <c r="E15" i="44"/>
  <c r="D15" i="44"/>
  <c r="C15" i="44"/>
  <c r="B15" i="44"/>
  <c r="E14" i="44"/>
  <c r="D14" i="44"/>
  <c r="C14" i="44"/>
  <c r="B14" i="44"/>
  <c r="E13" i="44"/>
  <c r="D13" i="44"/>
  <c r="C13" i="44"/>
  <c r="B13" i="44"/>
  <c r="B17" i="3"/>
  <c r="B14" i="3"/>
  <c r="C14" i="3"/>
  <c r="D14" i="3"/>
  <c r="E14" i="3"/>
  <c r="B15" i="3"/>
  <c r="C15" i="3"/>
  <c r="D15" i="3"/>
  <c r="E15" i="3"/>
  <c r="B16" i="3"/>
  <c r="C16" i="3"/>
  <c r="D16" i="3"/>
  <c r="E16" i="3"/>
  <c r="C17" i="3"/>
  <c r="D17" i="3"/>
  <c r="E17" i="3"/>
  <c r="D13" i="3"/>
  <c r="E13" i="3"/>
  <c r="C13" i="3"/>
  <c r="B13" i="3"/>
</calcChain>
</file>

<file path=xl/sharedStrings.xml><?xml version="1.0" encoding="utf-8"?>
<sst xmlns="http://schemas.openxmlformats.org/spreadsheetml/2006/main" count="653" uniqueCount="336">
  <si>
    <t>Figur 2.1 Sysselsatte personer (15–74 år) som andel av befolkningen fordelt etter kjønn. Prosent. 2009–2022. Bruddjustert.</t>
  </si>
  <si>
    <t>Figur 2.2 Sysselsettingsandeler</t>
  </si>
  <si>
    <t>A. Sysselsatte personer som prosent av befolkningen fordelt etter aldersgrupper og kjønn. Per 2022.</t>
  </si>
  <si>
    <t>B. Sysselsatte personer som andel av befolkningen fordelt etter aldersgrupper. Begge kjønn. Endring i prosentpoeng fra hhv. 2018, 2019, 2020 og 2021. Per 2022.</t>
  </si>
  <si>
    <t xml:space="preserve">Figur 2.3 Helserelaterte ytelser </t>
  </si>
  <si>
    <t>A. Antall mottakere av helserelaterte ytelser. Antall personer (venstre akse) og prosent av befolkningen 18–66 år (høyre akse). Målt ved utgangen av året. 2001–2022*, **, ***</t>
  </si>
  <si>
    <t>B. Tapte årsverk knyttet til mottak av helserelaterte ytelser. Tusen årsverk (venstre akse) og prosent av befolkningen 18–66 år (høyre akse). Målt ved utgangen av året. 2001, 2005, 2009–2022</t>
  </si>
  <si>
    <t>C. Tapte årsverk knyttet til mottak av helserelaterte ytelser fordelt på alder. Antall i tusen årsverk</t>
  </si>
  <si>
    <t>Merknad til trykkeriet: rekkefølge figurforklaringer 1) uføretrygd, 2) arb.avkl.penger osv (på samme måte som i fjorårets rapport)</t>
  </si>
  <si>
    <t>Figur 3.1 Sykefraværsprosenten. Sesong- og influensajustert. Årstall.</t>
  </si>
  <si>
    <t>Figur 3.2 Sesong- og influensajustert sykefraværsprosent. Egen- og legemeldt sykefravær. Per kvartal. Hentet fra SSBs statistikkbank i ulike år: 2019–2023</t>
  </si>
  <si>
    <t>Figur 3.3 Tapte dagsverk som følge av sykdommer i luftveiene</t>
  </si>
  <si>
    <t xml:space="preserve">A. Tapte dagsverk (legemeldt sykefravær) i millioner           </t>
  </si>
  <si>
    <t>B. Legemeldt sykefraværsprosent</t>
  </si>
  <si>
    <t>Figur 3.4 Sykefraværsprosenten. Sesong- og influensajusterte tall. 2. kv. 2000 – 4. kv. 2022.</t>
  </si>
  <si>
    <t>Figur 3.5 Sykefraværsprosent (venstre akse) og andel sysselsatte av total sysselsetting (høyre akse) i 2022. Fordelt på næring og på kjønn i hver næringsgruppe. Prosent. Årstall.</t>
  </si>
  <si>
    <t>Figur 3.6 Sykefraværsprosenten etter næringsgrupper* og kjønn. Årstall. 2022</t>
  </si>
  <si>
    <t>Figur 3.7 Endring i sykefraværet 2018-2019, 2019–2020, 2020-2021, 2021-2022 og 2018–2021 fordelt på næringsgrupper. Prosent.</t>
  </si>
  <si>
    <t>Figur 3.8 Legemeldte sykefraværsdagsverk etter diagnose. Årstall 2017–2022. Andel av alle legemeldte sykefraværsdagsverk. Prosent.</t>
  </si>
  <si>
    <t>Figur 3.9 Sykefraværsprosent og endringsprosent blant IA-bransjene. Årstall. 2016–2022.</t>
  </si>
  <si>
    <t>Figur 3.10 Andel tapte dagsverk etter utvalgte diagnosegrupper fordelt på IA-bransjene 2022.</t>
  </si>
  <si>
    <t xml:space="preserve">Figur 3.11 A. Andel sykefraværstilfeller etter antall tilfeller </t>
  </si>
  <si>
    <t>Figur 4.1 Frafalte som andel av langtidssykemeldte. 2016–2022. Samlet og fordelt på kjønn</t>
  </si>
  <si>
    <t>Figur 4.2 Utviklingen i frafalte som andel av ansatte. 2016–2022. Samlet og fordelt på kjønn.</t>
  </si>
  <si>
    <t>Figur 4.3 Frafalte som andel av langtidssykmeldte fordelt på alder. 2022.</t>
  </si>
  <si>
    <t>Figur 4.4 Frafalte som andel av ansatte fordelt på alder. 2022.</t>
  </si>
  <si>
    <t>Figur 4.5 Frafalte som andel av langtidssykmeldte fordelt på aldersgrupper. 2016-2022.</t>
  </si>
  <si>
    <t>Figur 4.6 Frafalte som andel av langtidssykmeldte fordelt på næring. 2022.</t>
  </si>
  <si>
    <t>Figur 4.7 Frafalte som andel av ansatte fordelt på næring. 2022.</t>
  </si>
  <si>
    <t>Figur 4.8 Frafalte som andel av langtidssykmeldte fordelt på bransjer med bransjeprogram under IA-avtalen. 2018, 2022 og høyeste og laveste nivå i perioden 2019–2022 (svart strek).</t>
  </si>
  <si>
    <t>Figur 4.9 Frafalte som andel av ansatte fordelt på bransjer med bransjeprogram under IA-avtalen. 2018, 2022 og høyeste og laveste nivå i perioden 2019–2022 (svart strek).</t>
  </si>
  <si>
    <t>Figur 4.10 Status for ansatte 61 år og 9 mnd. – 66 år 9 mnd. tre måneder etter første målepunkt*. 2022.</t>
  </si>
  <si>
    <t>Figur 4.11 Frafall ved tidligpensjonering som andel av alle ansatte. 2016-2022.</t>
  </si>
  <si>
    <t>Figur 4.12 Frafall ved tidligpensjon som andel av alle ansatte 61 år og 9 mnd. – 66 år 9 mnd.*. 2016-2022.</t>
  </si>
  <si>
    <t>Figur 4.14 Frafall ved tidligpensjon fordelt på kjønn som andel av ansatte 61 år og 9 mnd. – 66 år 9 mnd.*. 2016-2022</t>
  </si>
  <si>
    <t>Figur 4.15 Frafall ved tidligpensjonering fordelt på næring. Andel av ansatte 61 år og 9 mnd. – 66 år 9 mnd.*. 2022.</t>
  </si>
  <si>
    <t>Figur 4.16 Frafall ved tidligpensjonering fordelt på bransjer med IA-bransjeprogram. Andel 61 år og 9 mnd. – 66 år 9 mnd.*. 2018, 2022 og høyeste og laveste i perioden 2019–2022 (svart strek).</t>
  </si>
  <si>
    <t>Figur 4.17 Nye mottakere av arbeidsavklaringspenger. Totalt og fordelt på kjønn. Årstall. 2011–2022.</t>
  </si>
  <si>
    <t>Figur 4.18 Nye mottakere av uføretrygd etter kjønn. Totalt og fordelt på kjønn. Årstall. 2011–2022.</t>
  </si>
  <si>
    <t>Figur 4.19 Prosent som kombinerer arbeidsavklaringspenger med arbeid. 2015–2022.</t>
  </si>
  <si>
    <t>Figur 4.20 Prosent som kombinerer uføretrygd med arbeid. 2015–2022.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</si>
  <si>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</si>
  <si>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</si>
  <si>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</si>
  <si>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</si>
  <si>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</si>
  <si>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</si>
  <si>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</si>
  <si>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</si>
  <si>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</si>
  <si>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</si>
  <si>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</si>
  <si>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</si>
  <si>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</si>
  <si>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</si>
  <si>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15-74 år</t>
  </si>
  <si>
    <t>Begge kjønn</t>
  </si>
  <si>
    <t>Menn</t>
  </si>
  <si>
    <t>Kvinner</t>
  </si>
  <si>
    <t>15-24 år</t>
  </si>
  <si>
    <t>25-39 år</t>
  </si>
  <si>
    <t>40-54 år</t>
  </si>
  <si>
    <t>55-74 år</t>
  </si>
  <si>
    <t>Endring fra 2018</t>
  </si>
  <si>
    <t>Endring fra 2019</t>
  </si>
  <si>
    <t>Endring fra 2020</t>
  </si>
  <si>
    <t>Endring fra 2021</t>
  </si>
  <si>
    <t>C. Sysselsatte personer som andel av befolkningen fordelt etter aldersgrupper. Menn. Endring i prosentpoeng fra hhv. 2018, 2019, 2020 og 2021. Per 2022.</t>
  </si>
  <si>
    <t>D. Sysselsatte personer som andel av befolkningen fordelt etter aldersgrupper. Kvinner. Endring i prosentpoeng fra hhv. 2018, 2019, 2020 og 2021. Per 2022.</t>
  </si>
  <si>
    <t>Mottakere av helserelaterte trygdeytelser bosatt i Norge i pst. av befolkningen (høyre akse)</t>
  </si>
  <si>
    <t>Antall på helserelaterte ytelser ikke registrert bosatt i Norge</t>
  </si>
  <si>
    <t xml:space="preserve">Sykepenger </t>
  </si>
  <si>
    <t>Arbeidsavklaringspenger</t>
  </si>
  <si>
    <t>Uføretrygd</t>
  </si>
  <si>
    <t>(merk: figurene 23. A - C skal inn i en og samme ramme, slik som i fjorårets rapport)</t>
  </si>
  <si>
    <t>(merk: figurene 2.3 A - C skal inn i en og samme ramme, slik som i fjorårets rapport)</t>
  </si>
  <si>
    <t>Andel av bef. (høyre akse)</t>
  </si>
  <si>
    <t>Legemeldt sykefravær</t>
  </si>
  <si>
    <t>Tapte årsverk i  2021 aldersjustert med 2001-befolkningen</t>
  </si>
  <si>
    <t>Tapte årsverk i 2021</t>
  </si>
  <si>
    <t>Tapte årsverk i 2001</t>
  </si>
  <si>
    <t>Oppdatert april 23</t>
  </si>
  <si>
    <t>Justert er årsgjennomsnitt av sesong og influensajusterte kvartalstall</t>
  </si>
  <si>
    <t>Sykefraværsprosent</t>
  </si>
  <si>
    <t>IA-mål (2019-2024)</t>
  </si>
  <si>
    <t>IA-mål (2001-2018)</t>
  </si>
  <si>
    <t>Sykefraværsprosent (gj.snitt av  sesong- og influensajusterte tall)</t>
  </si>
  <si>
    <t>2001</t>
  </si>
  <si>
    <t>2002</t>
  </si>
  <si>
    <t xml:space="preserve">Sykefraværsprosenten. Årstall. Egenmeldt og legemeldt. </t>
  </si>
  <si>
    <t>2003</t>
  </si>
  <si>
    <t>2004</t>
  </si>
  <si>
    <t>2005</t>
  </si>
  <si>
    <t>2006</t>
  </si>
  <si>
    <t>2007</t>
  </si>
  <si>
    <t>2008</t>
  </si>
  <si>
    <t>Kilde: Statistisk sentralbyrå</t>
  </si>
  <si>
    <t>Hentet fra statistikkbanken våren 2019</t>
  </si>
  <si>
    <t>Hentet fra statistikkbanken våren 2020</t>
  </si>
  <si>
    <t>Hentet fra statistikkbanken våren 2021</t>
  </si>
  <si>
    <t>Hentet fra statistikkbanken våren 2022</t>
  </si>
  <si>
    <t>Hentet fra statistikkbanken våren 2023</t>
  </si>
  <si>
    <t>2000K2</t>
  </si>
  <si>
    <t>2000K3</t>
  </si>
  <si>
    <t>2000K4</t>
  </si>
  <si>
    <t>2001K1</t>
  </si>
  <si>
    <t>2001K2</t>
  </si>
  <si>
    <t>2001K3</t>
  </si>
  <si>
    <t>2001K4</t>
  </si>
  <si>
    <t>2002K1</t>
  </si>
  <si>
    <t>2002K2</t>
  </si>
  <si>
    <t>2002K3</t>
  </si>
  <si>
    <t>2002K4</t>
  </si>
  <si>
    <t>2003K1</t>
  </si>
  <si>
    <t>2003K2</t>
  </si>
  <si>
    <t>2003K3</t>
  </si>
  <si>
    <t>2003K4</t>
  </si>
  <si>
    <t>2004K1</t>
  </si>
  <si>
    <t>2004K2</t>
  </si>
  <si>
    <t>2004K3</t>
  </si>
  <si>
    <t>2004K4</t>
  </si>
  <si>
    <t>2005K1</t>
  </si>
  <si>
    <t>2005K2</t>
  </si>
  <si>
    <t>2005K3</t>
  </si>
  <si>
    <t>2005K4</t>
  </si>
  <si>
    <t>2006K1</t>
  </si>
  <si>
    <t>2006K2</t>
  </si>
  <si>
    <t>2006K3</t>
  </si>
  <si>
    <t>2006K4</t>
  </si>
  <si>
    <t>2007K1</t>
  </si>
  <si>
    <t>2007K2</t>
  </si>
  <si>
    <t>2007K3</t>
  </si>
  <si>
    <t>2007K4</t>
  </si>
  <si>
    <t>2008K1</t>
  </si>
  <si>
    <t>2008K2</t>
  </si>
  <si>
    <t>2008K3</t>
  </si>
  <si>
    <t>2008K4</t>
  </si>
  <si>
    <t>2009K1</t>
  </si>
  <si>
    <t>2009K2</t>
  </si>
  <si>
    <t>Gjennomsnitt av sesong og influensajustert sykefraværsprosent</t>
  </si>
  <si>
    <t>SSBs offisielle årsgjennomsnitt</t>
  </si>
  <si>
    <t>2009K3</t>
  </si>
  <si>
    <t>2009K4</t>
  </si>
  <si>
    <t>Rapport 2020</t>
  </si>
  <si>
    <t>2010K1</t>
  </si>
  <si>
    <t>Rapport 2021</t>
  </si>
  <si>
    <t>2010K2</t>
  </si>
  <si>
    <t>Rapport 2022</t>
  </si>
  <si>
    <t>2010K3</t>
  </si>
  <si>
    <t>Rapport 2023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</si>
  <si>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</si>
  <si>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</si>
  <si>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</si>
  <si>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</si>
  <si>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</si>
  <si>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</si>
  <si>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</si>
  <si>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</si>
  <si>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</si>
  <si>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</si>
  <si>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</si>
  <si>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</si>
  <si>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Sesong- og influensajustert sykefraværsprosent. Egen- og legemeldt sykefravær. Per kvartal. Hentet fra SSBs statistikkbank i ulike år: 2019–2023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</si>
  <si>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</si>
  <si>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</si>
  <si>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</si>
  <si>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</si>
  <si>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</si>
  <si>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</si>
  <si>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</si>
  <si>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</si>
  <si>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</si>
  <si>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</si>
  <si>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</si>
  <si>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</si>
  <si>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</si>
  <si>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</si>
  <si>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</si>
  <si>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</si>
  <si>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</si>
  <si>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</si>
  <si>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</si>
  <si>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</si>
  <si>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</si>
  <si>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</si>
  <si>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</si>
  <si>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</si>
  <si>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</si>
  <si>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</si>
  <si>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</si>
  <si>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</si>
  <si>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</si>
  <si>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</si>
  <si>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</si>
  <si>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</si>
  <si>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</si>
  <si>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</si>
  <si>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</si>
  <si>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</si>
  <si>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</si>
  <si>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Tapte dagsverk</t>
  </si>
  <si>
    <t>Sykefraværsprosent (fast antall sykdommer i luftveiene)</t>
  </si>
  <si>
    <t>Tapte dagsverk (fast antall sykdommer i luftveiene)</t>
  </si>
  <si>
    <t>Kilde: Arbeids- og velferdsdirektoratet</t>
  </si>
  <si>
    <t>I alt</t>
  </si>
  <si>
    <t>Allment og uspesifisert</t>
  </si>
  <si>
    <t>Andre lidelser</t>
  </si>
  <si>
    <t>Hjerte- og kar sykdommer</t>
  </si>
  <si>
    <t>Muskel-/skjelettlidelser</t>
  </si>
  <si>
    <t>Psykiske lidelser</t>
  </si>
  <si>
    <t>Svangerskapssykdommer</t>
  </si>
  <si>
    <t>Sykdom i fordøyelsesorganene</t>
  </si>
  <si>
    <t>Sykdommer i luftveiene</t>
  </si>
  <si>
    <t>Sykdommer i nervesystemet</t>
  </si>
  <si>
    <t>Ukjent</t>
  </si>
  <si>
    <t>Sykefraværsprosent, sesong- og influensajustert</t>
  </si>
  <si>
    <t>12439: Sykefravær for lønnstakere(prosent), etter kvartal, statistikkvariabel, kjønn og type sykefravær</t>
  </si>
  <si>
    <t>Sykefraværsprosenten. Sesong- og influensajusterte tall. 2. kv. 2000 – 4. kv. 2022</t>
  </si>
  <si>
    <t>Oppdatert med sykefravær og AKU fra 2022</t>
  </si>
  <si>
    <t>Innspill fra SSB: bruk bare lønnstakere, siden sykefraværsstatistikken bare gjelder lønnstakere</t>
  </si>
  <si>
    <t>Oppdater april 23</t>
  </si>
  <si>
    <t>Sykefraværsprosent (venstre akse) og andel sysselsatte av total sysselsetting  (høyre akse) 2022. Fordelt på næring og på kjønn i hver næringsgruppe</t>
  </si>
  <si>
    <t>Sykefravær</t>
  </si>
  <si>
    <t>Blank</t>
  </si>
  <si>
    <t>Andel kvinner</t>
  </si>
  <si>
    <t>Andel menn</t>
  </si>
  <si>
    <t>Prosent kvinner</t>
  </si>
  <si>
    <t>Prosent menn</t>
  </si>
  <si>
    <t>Helse- og sosialtjenester</t>
  </si>
  <si>
    <t>Forretningsmessig tjenesteyting</t>
  </si>
  <si>
    <t>Transport og lagring</t>
  </si>
  <si>
    <t>Undervisning</t>
  </si>
  <si>
    <t>Alle næringer</t>
  </si>
  <si>
    <t>Bygge- og anleggsvirksomhet</t>
  </si>
  <si>
    <t>Varehandel, reparasjon av motorvogner</t>
  </si>
  <si>
    <t>Personlig tjenesteyting</t>
  </si>
  <si>
    <t>Industri</t>
  </si>
  <si>
    <t>Off.adm., forsvar, sosialforsikring</t>
  </si>
  <si>
    <t>Elektrisitet, vann og renovasjon</t>
  </si>
  <si>
    <t>Overnattings- og serveringsvirksomhet</t>
  </si>
  <si>
    <t>Jordbruk, skogbruk og fiske</t>
  </si>
  <si>
    <t>Teknisk tjenesteyting, eiendomsdrift</t>
  </si>
  <si>
    <t>Finansiering og forsikring</t>
  </si>
  <si>
    <t>Informasjon og kommunikasjon</t>
  </si>
  <si>
    <t>Kilde: Statistisk sentralbyrå (sykefraværsstatistikk og arbeidskraftsundersøkelsen)</t>
  </si>
  <si>
    <t>12442: Sykefravær for lønnstakere (prosent), etter sektor, næring (SN2007), kjønn, statistikkvariabel og kvartal</t>
  </si>
  <si>
    <t>Sykefraværsprosenten etter næringsgrupper og kjønn. 2022</t>
  </si>
  <si>
    <t>12441: Sykefravær for lønnstakere  (prosent), etter næring (SN2007), statistikkvariabel, år, type sykefravær og kjønn</t>
  </si>
  <si>
    <t>Oppdatert april 2023</t>
  </si>
  <si>
    <t>2018-2022</t>
  </si>
  <si>
    <t>2018-2019</t>
  </si>
  <si>
    <t>2019-2020</t>
  </si>
  <si>
    <t>2020-2021</t>
  </si>
  <si>
    <t>2021-2022</t>
  </si>
  <si>
    <t xml:space="preserve"> Teknisk tjenesteyting, eiendomsdrift</t>
  </si>
  <si>
    <t>Legemeldte sykefraværsdagsverk etter diagnose. Årstall 2017–2022. Andel av alle legemeldte sykefraværsdagsverk. Prosent.</t>
  </si>
  <si>
    <t>A: Sykefraværsprosent i ulike år</t>
  </si>
  <si>
    <t>B: Endringsprosent i ulike år</t>
  </si>
  <si>
    <t>Sykehus</t>
  </si>
  <si>
    <t>Rutebuss og persontrafikk</t>
  </si>
  <si>
    <t>Næringsmiddel</t>
  </si>
  <si>
    <t>Leverandørindustri</t>
  </si>
  <si>
    <t>Andel av alle personer med sykefravær</t>
  </si>
  <si>
    <t>Andel av tapte dagsverk</t>
  </si>
  <si>
    <t>Antall sykefraværstilfeller etter antall tilfeller</t>
  </si>
  <si>
    <t>b)</t>
  </si>
  <si>
    <t>Tapte dagsverk etter tilfeller</t>
  </si>
  <si>
    <t>Frafall av langtidssykmeldte</t>
  </si>
  <si>
    <t xml:space="preserve">Menn 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</si>
  <si>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</si>
  <si>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</si>
  <si>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</si>
  <si>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</si>
  <si>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</si>
  <si>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</si>
  <si>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</si>
  <si>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</si>
  <si>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</si>
  <si>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65-66</t>
  </si>
  <si>
    <t>Frafall av langtidssyke 2022</t>
  </si>
  <si>
    <t>Frafall av ansatte 2022</t>
  </si>
  <si>
    <t>30-59</t>
  </si>
  <si>
    <t>Olje- og gassutvinning</t>
  </si>
  <si>
    <t>Finansiering og forsikringsvirksomhet</t>
  </si>
  <si>
    <t>Eiendomsdrift, teknisk tjenesteyting</t>
  </si>
  <si>
    <t>Helse og sosialtjenester</t>
  </si>
  <si>
    <t>Private tjenester ellers</t>
  </si>
  <si>
    <t>Elektisitet-,vann og renovasjon</t>
  </si>
  <si>
    <t>Varehandel reparasjon av motorvogner</t>
  </si>
  <si>
    <t>Bygge og anleggsvirksomhet</t>
  </si>
  <si>
    <t>Bergverksdrift og utvinning</t>
  </si>
  <si>
    <t>Jordbruk,skogbruk og fiske</t>
  </si>
  <si>
    <t>Næringsmiddelindustri</t>
  </si>
  <si>
    <t>Bygg og anlegg</t>
  </si>
  <si>
    <t>Øvrige næringer</t>
  </si>
  <si>
    <t>Sykehjem</t>
  </si>
  <si>
    <t>Leverandørindustri olje og gass</t>
  </si>
  <si>
    <t>Barnehager</t>
  </si>
  <si>
    <t>Maks</t>
  </si>
  <si>
    <t>Min</t>
  </si>
  <si>
    <t>Frafall av LTS</t>
  </si>
  <si>
    <t>Leverandør</t>
  </si>
  <si>
    <t>Annet</t>
  </si>
  <si>
    <t>Transport</t>
  </si>
  <si>
    <t>Frafall av ansatte</t>
  </si>
  <si>
    <t>ant</t>
  </si>
  <si>
    <t>Antall frafall</t>
  </si>
  <si>
    <t>Alderspensjon</t>
  </si>
  <si>
    <t>AFP</t>
  </si>
  <si>
    <t>AAP</t>
  </si>
  <si>
    <t>Død</t>
  </si>
  <si>
    <t>Ansatt</t>
  </si>
  <si>
    <t>61 år</t>
  </si>
  <si>
    <t>62 år</t>
  </si>
  <si>
    <t>63 år</t>
  </si>
  <si>
    <t>64 år</t>
  </si>
  <si>
    <t>65 år</t>
  </si>
  <si>
    <t>66 år</t>
  </si>
  <si>
    <t>Andel alle ansatte</t>
  </si>
  <si>
    <t>Andel 62-66</t>
  </si>
  <si>
    <t>Figur 4.13 Frafall ved tidligpensjonering fordelt på alder som andel av ansatte 61 år og 9 mnd. – 66 år 9 mnd.*. 2016-2022.</t>
  </si>
  <si>
    <t>Varehandel og reparasjon av motorvogner</t>
  </si>
  <si>
    <t>Helse og sosial</t>
  </si>
  <si>
    <t>Uoppgit</t>
  </si>
  <si>
    <t>Øvrige bransjer</t>
  </si>
  <si>
    <t>Nye mottakere av AAP - 2011 - 2022 - totalt og fordelt på kjønn</t>
  </si>
  <si>
    <t>Kilde: Arbeids-og velferdsdirektoratet</t>
  </si>
  <si>
    <t xml:space="preserve">Nye mottakere av uføretrygd etter kjønn . Personer pr. år, 2011 - 2022 </t>
  </si>
  <si>
    <t>Prosentandel</t>
  </si>
  <si>
    <t>I arbeid i løpet av året</t>
  </si>
  <si>
    <t>I arbeid hele året</t>
  </si>
  <si>
    <t>Barnehage</t>
  </si>
  <si>
    <t>Andre sykdommer i luftveiene</t>
  </si>
  <si>
    <t>Engstelig  - risikopasienter for covid-19</t>
  </si>
  <si>
    <t>Mistanke eller påvist covid-19</t>
  </si>
  <si>
    <t>Øvrige sykdommer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</si>
</sst>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0.0"/>
    <numFmt numFmtId="166" formatCode="#,##0.0"/>
    <numFmt numFmtId="167" formatCode="0.000"/>
    <numFmt numFmtId="168" formatCode="_ * #,##0.0_ ;_ * \-#,##0.0_ ;_ * &quot;-&quot;??_ ;_ @_ "/>
    <numFmt numFmtId="169" formatCode="0.0\ %"/>
    <numFmt numFmtId="170" formatCode="_ * #,##0_ ;_ * \-#,##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rgb="FF44546A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rgb="FF000000"/>
      <name val="Open Sans"/>
      <family val="2"/>
    </font>
    <font>
      <sz val="11"/>
      <color theme="1"/>
      <name val="Open Sans"/>
      <family val="2"/>
    </font>
    <font>
      <i/>
      <sz val="9"/>
      <color rgb="FF44546A"/>
      <name val="Open Sans"/>
      <family val="2"/>
    </font>
    <font>
      <sz val="10"/>
      <color rgb="FFBE3525"/>
      <name val="Open Sans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44546A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Open Sans"/>
      <family val="2"/>
    </font>
    <font>
      <b/>
      <sz val="10"/>
      <name val="Arial"/>
      <family val="2"/>
    </font>
    <font>
      <sz val="14"/>
      <color rgb="FF595959"/>
      <name val="Calibri"/>
      <family val="2"/>
      <scheme val="minor"/>
    </font>
    <font>
      <i/>
      <sz val="9"/>
      <color theme="1"/>
      <name val="Open Sans"/>
      <family val="2"/>
    </font>
    <font>
      <i/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675C53"/>
      <name val="Arial"/>
      <family val="2"/>
    </font>
    <font>
      <b/>
      <sz val="11"/>
      <color rgb="FF3E3832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AFBFE"/>
        <bgColor indexed="64"/>
      </patternFill>
    </fill>
  </fills>
  <borders count="8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9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AD9"/>
      </right>
      <top style="thin">
        <color rgb="FFCACAD9"/>
      </top>
      <bottom style="thin">
        <color rgb="FFCAC9D9"/>
      </bottom>
      <diagonal/>
    </border>
    <border>
      <left style="medium">
        <color rgb="FFC1C1C1"/>
      </left>
      <right/>
      <top/>
      <bottom/>
      <diagonal/>
    </border>
    <border>
      <left/>
      <right/>
      <top style="medium">
        <color rgb="FFC1C1C1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Border="0"/>
    <xf numFmtId="0" fontId="1" fillId="0" borderId="0"/>
    <xf numFmtId="0" fontId="10" fillId="0" borderId="0" applyNumberFormat="0" applyBorder="0" applyAlignment="0"/>
    <xf numFmtId="0" fontId="20" fillId="0" borderId="0"/>
    <xf numFmtId="0" fontId="1" fillId="0" borderId="0"/>
    <xf numFmtId="0" fontId="26" fillId="0" borderId="0"/>
  </cellStyleXfs>
  <cellXfs count="82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0" xfId="3"/>
    <xf numFmtId="165" fontId="10" fillId="0" borderId="0" xfId="3" applyNumberFormat="1"/>
    <xf numFmtId="0" fontId="12" fillId="0" borderId="0" xfId="3" applyFont="1"/>
    <xf numFmtId="1" fontId="12" fillId="0" borderId="0" xfId="3" applyNumberFormat="1" applyFont="1"/>
    <xf numFmtId="0" fontId="3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/>
    <xf numFmtId="165" fontId="0" fillId="0" borderId="0" xfId="0" applyNumberFormat="1"/>
    <xf numFmtId="0" fontId="15" fillId="0" borderId="0" xfId="0" applyFont="1" applyAlignment="1">
      <alignment vertical="center"/>
    </xf>
    <xf numFmtId="166" fontId="0" fillId="0" borderId="0" xfId="0" applyNumberFormat="1"/>
    <xf numFmtId="0" fontId="3" fillId="0" borderId="0" xfId="0" applyFont="1" applyAlignment="1">
      <alignment horizontal="right"/>
    </xf>
    <xf numFmtId="165" fontId="16" fillId="0" borderId="0" xfId="4" applyNumberFormat="1" applyFont="1" applyAlignment="1">
      <alignment horizontal="right" wrapText="1"/>
    </xf>
    <xf numFmtId="1" fontId="0" fillId="0" borderId="0" xfId="0" applyNumberFormat="1"/>
    <xf numFmtId="0" fontId="10" fillId="0" borderId="0" xfId="5"/>
    <xf numFmtId="0" fontId="12" fillId="0" borderId="0" xfId="5" applyFont="1"/>
    <xf numFmtId="0" fontId="17" fillId="0" borderId="0" xfId="0" applyFont="1" applyAlignment="1">
      <alignment horizontal="center" vertical="center" readingOrder="1"/>
    </xf>
    <xf numFmtId="0" fontId="12" fillId="0" borderId="0" xfId="0" applyFont="1"/>
    <xf numFmtId="2" fontId="10" fillId="0" borderId="0" xfId="5" applyNumberFormat="1"/>
    <xf numFmtId="165" fontId="10" fillId="0" borderId="0" xfId="5" applyNumberFormat="1"/>
    <xf numFmtId="2" fontId="0" fillId="0" borderId="0" xfId="0" applyNumberFormat="1"/>
    <xf numFmtId="2" fontId="10" fillId="0" borderId="0" xfId="0" applyNumberFormat="1" applyFont="1"/>
    <xf numFmtId="0" fontId="18" fillId="0" borderId="0" xfId="0" applyFont="1" applyAlignment="1">
      <alignment vertical="center"/>
    </xf>
    <xf numFmtId="0" fontId="11" fillId="0" borderId="0" xfId="0" applyFont="1"/>
    <xf numFmtId="0" fontId="19" fillId="0" borderId="0" xfId="0" applyFont="1"/>
    <xf numFmtId="1" fontId="10" fillId="0" borderId="0" xfId="5" applyNumberFormat="1"/>
    <xf numFmtId="167" fontId="10" fillId="0" borderId="0" xfId="5" applyNumberFormat="1"/>
    <xf numFmtId="0" fontId="6" fillId="0" borderId="0" xfId="0" applyFont="1" applyAlignment="1">
      <alignment vertical="center"/>
    </xf>
    <xf numFmtId="0" fontId="20" fillId="0" borderId="0" xfId="6"/>
    <xf numFmtId="165" fontId="21" fillId="2" borderId="1" xfId="6" applyNumberFormat="1" applyFont="1" applyFill="1" applyBorder="1" applyAlignment="1">
      <alignment horizontal="right"/>
    </xf>
    <xf numFmtId="165" fontId="21" fillId="2" borderId="2" xfId="6" applyNumberFormat="1" applyFont="1" applyFill="1" applyBorder="1" applyAlignment="1">
      <alignment horizontal="right"/>
    </xf>
    <xf numFmtId="168" fontId="20" fillId="0" borderId="0" xfId="1" applyNumberFormat="1" applyFont="1"/>
    <xf numFmtId="165" fontId="22" fillId="2" borderId="3" xfId="6" applyNumberFormat="1" applyFont="1" applyFill="1" applyBorder="1" applyAlignment="1">
      <alignment horizontal="right"/>
    </xf>
    <xf numFmtId="10" fontId="1" fillId="0" borderId="0" xfId="7" applyNumberFormat="1"/>
    <xf numFmtId="165" fontId="20" fillId="0" borderId="0" xfId="6" applyNumberFormat="1"/>
    <xf numFmtId="49" fontId="22" fillId="2" borderId="4" xfId="6" applyNumberFormat="1" applyFont="1" applyFill="1" applyBorder="1" applyAlignment="1">
      <alignment horizontal="left"/>
    </xf>
    <xf numFmtId="2" fontId="20" fillId="0" borderId="0" xfId="6" applyNumberFormat="1"/>
    <xf numFmtId="166" fontId="20" fillId="0" borderId="0" xfId="6" applyNumberFormat="1"/>
    <xf numFmtId="165" fontId="0" fillId="0" borderId="0" xfId="1" applyNumberFormat="1" applyFont="1"/>
    <xf numFmtId="0" fontId="23" fillId="3" borderId="0" xfId="4" applyFont="1" applyFill="1" applyAlignment="1">
      <alignment vertical="top" wrapText="1"/>
    </xf>
    <xf numFmtId="16" fontId="0" fillId="0" borderId="0" xfId="0" applyNumberFormat="1"/>
    <xf numFmtId="0" fontId="24" fillId="3" borderId="5" xfId="0" applyFont="1" applyFill="1" applyBorder="1" applyAlignment="1">
      <alignment horizontal="center" vertical="top" wrapText="1"/>
    </xf>
    <xf numFmtId="165" fontId="23" fillId="3" borderId="0" xfId="0" applyNumberFormat="1" applyFont="1" applyFill="1" applyAlignment="1">
      <alignment vertical="top" wrapText="1"/>
    </xf>
    <xf numFmtId="0" fontId="23" fillId="3" borderId="0" xfId="0" applyFont="1" applyFill="1" applyAlignment="1">
      <alignment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6" xfId="0" applyFont="1" applyFill="1" applyBorder="1" applyAlignment="1">
      <alignment horizontal="center" vertical="top" wrapText="1"/>
    </xf>
    <xf numFmtId="169" fontId="0" fillId="0" borderId="0" xfId="2" applyNumberFormat="1" applyFont="1"/>
    <xf numFmtId="169" fontId="0" fillId="0" borderId="0" xfId="0" applyNumberFormat="1"/>
    <xf numFmtId="10" fontId="0" fillId="0" borderId="0" xfId="2" applyNumberFormat="1" applyFont="1"/>
    <xf numFmtId="2" fontId="0" fillId="0" borderId="0" xfId="2" applyNumberFormat="1" applyFont="1"/>
    <xf numFmtId="0" fontId="25" fillId="0" borderId="0" xfId="0" applyFont="1"/>
    <xf numFmtId="3" fontId="0" fillId="0" borderId="0" xfId="0" applyNumberFormat="1"/>
    <xf numFmtId="0" fontId="26" fillId="0" borderId="0" xfId="8"/>
    <xf numFmtId="0" fontId="27" fillId="0" borderId="7" xfId="0" applyFont="1" applyBorder="1"/>
    <xf numFmtId="0" fontId="3" fillId="0" borderId="7" xfId="0" applyFont="1" applyBorder="1"/>
    <xf numFmtId="170" fontId="0" fillId="0" borderId="0" xfId="1" applyNumberFormat="1" applyFont="1" applyFill="1"/>
    <xf numFmtId="3" fontId="22" fillId="0" borderId="0" xfId="0" applyNumberFormat="1" applyFont="1"/>
    <xf numFmtId="169" fontId="0" fillId="0" borderId="0" xfId="2" applyNumberFormat="1" applyFont="1" applyFill="1"/>
    <xf numFmtId="170" fontId="0" fillId="0" borderId="0" xfId="1" applyNumberFormat="1" applyFont="1" applyFill="1" applyBorder="1"/>
    <xf numFmtId="170" fontId="0" fillId="0" borderId="0" xfId="0" applyNumberFormat="1"/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top"/>
    </xf>
    <xf numFmtId="3" fontId="29" fillId="0" borderId="0" xfId="0" applyNumberFormat="1" applyFont="1" applyAlignment="1">
      <alignment horizontal="right"/>
    </xf>
    <xf numFmtId="0" fontId="5" fillId="0" borderId="7" xfId="0" applyFont="1" applyBorder="1"/>
    <xf numFmtId="0" fontId="30" fillId="0" borderId="0" xfId="0" applyFont="1"/>
    <xf numFmtId="166" fontId="30" fillId="0" borderId="0" xfId="1" applyNumberFormat="1" applyFont="1" applyFill="1"/>
    <xf numFmtId="170" fontId="0" fillId="0" borderId="0" xfId="1" applyNumberFormat="1" applyFont="1"/>
    <xf numFmtId="168" fontId="0" fillId="0" borderId="0" xfId="1" applyNumberFormat="1" applyFont="1"/>
    <xf numFmtId="170" fontId="30" fillId="0" borderId="0" xfId="1" applyNumberFormat="1" applyFont="1" applyFill="1"/>
    <xf numFmtId="1" fontId="31" fillId="0" borderId="0" xfId="0" applyNumberFormat="1" applyFont="1"/>
    <xf numFmtId="0" fontId="23" fillId="0" borderId="0" xfId="0" applyFont="1" applyAlignment="1">
      <alignment vertical="top" wrapText="1"/>
    </xf>
    <xf numFmtId="2" fontId="23" fillId="0" borderId="0" xfId="0" applyNumberFormat="1" applyFont="1" applyAlignment="1">
      <alignment vertical="top" wrapText="1"/>
    </xf>
    <xf numFmtId="1" fontId="20" fillId="0" borderId="0" xfId="6" applyNumberFormat="1"/>
    <xf numFmtId="49" fontId="20" fillId="0" borderId="0" xfId="6" applyNumberFormat="1"/>
  </cellXfs>
  <cellStyles count="9">
    <cellStyle name="Komma" xfId="1" builtinId="3"/>
    <cellStyle name="Normal" xfId="0" builtinId="0"/>
    <cellStyle name="Normal 2" xfId="3" xr:uid="{8949FEB8-7DA7-4F9C-9457-FE575B1635A8}"/>
    <cellStyle name="Normal 2 2" xfId="8" xr:uid="{C78D326B-3CA2-4BA2-995A-8E166B09F7E6}"/>
    <cellStyle name="Normal 2 2 3" xfId="6" xr:uid="{C8884861-1BFD-499C-960A-56362C0F9811}"/>
    <cellStyle name="Normal 2 4" xfId="5" xr:uid="{EBA7566E-B93D-47AA-87E1-1F25AA5224E0}"/>
    <cellStyle name="Normal 2 4 2" xfId="7" xr:uid="{2B30EC9F-82FC-41C3-9876-7C4FA23D85CB}"/>
    <cellStyle name="Normal 3 3" xfId="4" xr:uid="{1E7B916B-51E0-439F-8055-338C9AEA4491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'2.1'!$A$4</c:f>
              <c:strCache>
                <c:ptCount val="1"/>
                <c:pt idx="0">
                  <c:v>Begge kjønn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'2.1'!$B$3:$O$3</c:f>
              <c:numCache>
                <c:formatCode>General</c:formatCode>
                <c:ptCount val="14"/>
                <c:pt idx="0" formatCode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'2.1'!$B$4:$O$4</c:f>
              <c:numCache>
                <c:formatCode>0.0</c:formatCode>
                <c:ptCount val="14"/>
                <c:pt idx="0">
                  <c:v>70.8</c:v>
                </c:pt>
                <c:pt idx="1">
                  <c:v>69.8</c:v>
                </c:pt>
                <c:pt idx="2">
                  <c:v>69.8</c:v>
                </c:pt>
                <c:pt idx="3">
                  <c:v>69.8</c:v>
                </c:pt>
                <c:pt idx="4">
                  <c:v>69.3</c:v>
                </c:pt>
                <c:pt idx="5">
                  <c:v>68.900000000000006</c:v>
                </c:pt>
                <c:pt idx="6">
                  <c:v>68.5</c:v>
                </c:pt>
                <c:pt idx="7">
                  <c:v>67.8</c:v>
                </c:pt>
                <c:pt idx="8">
                  <c:v>67.5</c:v>
                </c:pt>
                <c:pt idx="9">
                  <c:v>68.2</c:v>
                </c:pt>
                <c:pt idx="10">
                  <c:v>68.599999999999994</c:v>
                </c:pt>
                <c:pt idx="11">
                  <c:v>68</c:v>
                </c:pt>
                <c:pt idx="12">
                  <c:v>68.900000000000006</c:v>
                </c:pt>
                <c:pt idx="13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89-455B-9345-33B9324DD423}"/>
            </c:ext>
          </c:extLst>
        </c:ser>
        <c:ser>
          <c:idx val="1"/>
          <c:order val="1"/>
          <c:tx>
            <c:strRef>
              <c:f>'2.1'!$A$5</c:f>
              <c:strCache>
                <c:ptCount val="1"/>
                <c:pt idx="0">
                  <c:v>Menn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'2.1'!$B$3:$O$3</c:f>
              <c:numCache>
                <c:formatCode>General</c:formatCode>
                <c:ptCount val="14"/>
                <c:pt idx="0" formatCode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'2.1'!$B$5:$O$5</c:f>
              <c:numCache>
                <c:formatCode>0.0</c:formatCode>
                <c:ptCount val="14"/>
                <c:pt idx="0">
                  <c:v>72.7</c:v>
                </c:pt>
                <c:pt idx="1">
                  <c:v>71.5</c:v>
                </c:pt>
                <c:pt idx="2">
                  <c:v>71.7</c:v>
                </c:pt>
                <c:pt idx="3">
                  <c:v>71.7</c:v>
                </c:pt>
                <c:pt idx="4">
                  <c:v>71.2</c:v>
                </c:pt>
                <c:pt idx="5">
                  <c:v>71</c:v>
                </c:pt>
                <c:pt idx="6">
                  <c:v>70.400000000000006</c:v>
                </c:pt>
                <c:pt idx="7">
                  <c:v>69.3</c:v>
                </c:pt>
                <c:pt idx="8">
                  <c:v>69</c:v>
                </c:pt>
                <c:pt idx="9">
                  <c:v>70.2</c:v>
                </c:pt>
                <c:pt idx="10">
                  <c:v>70.599999999999994</c:v>
                </c:pt>
                <c:pt idx="11">
                  <c:v>70</c:v>
                </c:pt>
                <c:pt idx="12">
                  <c:v>71.400000000000006</c:v>
                </c:pt>
                <c:pt idx="13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9-455B-9345-33B9324DD423}"/>
            </c:ext>
          </c:extLst>
        </c:ser>
        <c:ser>
          <c:idx val="2"/>
          <c:order val="2"/>
          <c:tx>
            <c:strRef>
              <c:f>'2.1'!$A$6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'2.1'!$B$3:$O$3</c:f>
              <c:numCache>
                <c:formatCode>General</c:formatCode>
                <c:ptCount val="14"/>
                <c:pt idx="0" formatCode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 formatCode="0">
                  <c:v>2022</c:v>
                </c:pt>
              </c:numCache>
            </c:numRef>
          </c:cat>
          <c:val>
            <c:numRef>
              <c:f>'2.1'!$B$6:$O$6</c:f>
              <c:numCache>
                <c:formatCode>0.0</c:formatCode>
                <c:ptCount val="14"/>
                <c:pt idx="0">
                  <c:v>68.900000000000006</c:v>
                </c:pt>
                <c:pt idx="1">
                  <c:v>67.900000000000006</c:v>
                </c:pt>
                <c:pt idx="2">
                  <c:v>67.8</c:v>
                </c:pt>
                <c:pt idx="3">
                  <c:v>67.8</c:v>
                </c:pt>
                <c:pt idx="4">
                  <c:v>67.2</c:v>
                </c:pt>
                <c:pt idx="5">
                  <c:v>66.8</c:v>
                </c:pt>
                <c:pt idx="6">
                  <c:v>66.5</c:v>
                </c:pt>
                <c:pt idx="7">
                  <c:v>66.2</c:v>
                </c:pt>
                <c:pt idx="8">
                  <c:v>65.900000000000006</c:v>
                </c:pt>
                <c:pt idx="9">
                  <c:v>66.2</c:v>
                </c:pt>
                <c:pt idx="10">
                  <c:v>66.5</c:v>
                </c:pt>
                <c:pt idx="11">
                  <c:v>65.900000000000006</c:v>
                </c:pt>
                <c:pt idx="12">
                  <c:v>66.400000000000006</c:v>
                </c:pt>
                <c:pt idx="13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89-455B-9345-33B9324DD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776159"/>
        <c:axId val="503764639"/>
      </c:lineChart>
      <c:catAx>
        <c:axId val="50377615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3764639"/>
        <c:crosses val="autoZero"/>
        <c:auto val="1"/>
        <c:lblAlgn val="ctr"/>
        <c:lblOffset val="100"/>
        <c:noMultiLvlLbl val="0"/>
      </c:catAx>
      <c:valAx>
        <c:axId val="50376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3776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'[1]Figur i boks 3.2'!$B$1</c:f>
              <c:strCache>
                <c:ptCount val="1"/>
                <c:pt idx="0">
                  <c:v>Hentet fra statistikkbanken våren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'[1]Figur i boks 3.2'!$A$61:$A$92</c:f>
              <c:strCache>
                <c:ptCount val="32"/>
                <c:pt idx="0">
                  <c:v>2015K1</c:v>
                </c:pt>
                <c:pt idx="1">
                  <c:v>2015K2</c:v>
                </c:pt>
                <c:pt idx="2">
                  <c:v>2015K3</c:v>
                </c:pt>
                <c:pt idx="3">
                  <c:v>2015K4</c:v>
                </c:pt>
                <c:pt idx="4">
                  <c:v>2016K1</c:v>
                </c:pt>
                <c:pt idx="5">
                  <c:v>2016K2</c:v>
                </c:pt>
                <c:pt idx="6">
                  <c:v>2016K3</c:v>
                </c:pt>
                <c:pt idx="7">
                  <c:v>2016K4</c:v>
                </c:pt>
                <c:pt idx="8">
                  <c:v>2017K1</c:v>
                </c:pt>
                <c:pt idx="9">
                  <c:v>2017K2</c:v>
                </c:pt>
                <c:pt idx="10">
                  <c:v>2017K3</c:v>
                </c:pt>
                <c:pt idx="11">
                  <c:v>2017K4</c:v>
                </c:pt>
                <c:pt idx="12">
                  <c:v>2018K1</c:v>
                </c:pt>
                <c:pt idx="13">
                  <c:v>2018K2</c:v>
                </c:pt>
                <c:pt idx="14">
                  <c:v>2018K3</c:v>
                </c:pt>
                <c:pt idx="15">
                  <c:v>2018K4</c:v>
                </c:pt>
                <c:pt idx="16">
                  <c:v>2019K1</c:v>
                </c:pt>
                <c:pt idx="17">
                  <c:v>2019K2</c:v>
                </c:pt>
                <c:pt idx="18">
                  <c:v>2019K3</c:v>
                </c:pt>
                <c:pt idx="19">
                  <c:v>2019K4</c:v>
                </c:pt>
                <c:pt idx="20">
                  <c:v>2020K1</c:v>
                </c:pt>
                <c:pt idx="21">
                  <c:v>2020K2</c:v>
                </c:pt>
                <c:pt idx="22">
                  <c:v>2020K3</c:v>
                </c:pt>
                <c:pt idx="23">
                  <c:v>2020K4</c:v>
                </c:pt>
                <c:pt idx="24">
                  <c:v>2021K1</c:v>
                </c:pt>
                <c:pt idx="25">
                  <c:v>2021K2</c:v>
                </c:pt>
                <c:pt idx="26">
                  <c:v>2021K3</c:v>
                </c:pt>
                <c:pt idx="27">
                  <c:v>2021K4</c:v>
                </c:pt>
                <c:pt idx="28">
                  <c:v>2022K1</c:v>
                </c:pt>
                <c:pt idx="29">
                  <c:v>2022K2</c:v>
                </c:pt>
                <c:pt idx="30">
                  <c:v>2022K3</c:v>
                </c:pt>
                <c:pt idx="31">
                  <c:v>2022K4</c:v>
                </c:pt>
              </c:strCache>
            </c:strRef>
          </c:cat>
          <c:val>
            <c:numRef>
              <c:f>'[1]Figur i boks 3.2'!$B$61:$B$92</c:f>
              <c:numCache>
                <c:formatCode>General</c:formatCode>
                <c:ptCount val="32"/>
                <c:pt idx="0">
                  <c:v>5.82</c:v>
                </c:pt>
                <c:pt idx="1">
                  <c:v>5.87</c:v>
                </c:pt>
                <c:pt idx="2">
                  <c:v>5.9</c:v>
                </c:pt>
                <c:pt idx="3">
                  <c:v>5.76</c:v>
                </c:pt>
                <c:pt idx="4">
                  <c:v>5.64</c:v>
                </c:pt>
                <c:pt idx="5">
                  <c:v>5.74</c:v>
                </c:pt>
                <c:pt idx="6">
                  <c:v>5.77</c:v>
                </c:pt>
                <c:pt idx="7">
                  <c:v>5.85</c:v>
                </c:pt>
                <c:pt idx="8">
                  <c:v>5.84</c:v>
                </c:pt>
                <c:pt idx="9">
                  <c:v>5.96</c:v>
                </c:pt>
                <c:pt idx="10">
                  <c:v>5.88</c:v>
                </c:pt>
                <c:pt idx="11">
                  <c:v>5.92</c:v>
                </c:pt>
                <c:pt idx="12">
                  <c:v>5.76</c:v>
                </c:pt>
                <c:pt idx="13">
                  <c:v>5.68</c:v>
                </c:pt>
                <c:pt idx="14">
                  <c:v>5.75</c:v>
                </c:pt>
                <c:pt idx="15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3-4F77-8F83-158DF2F73EA6}"/>
            </c:ext>
          </c:extLst>
        </c:ser>
        <c:ser>
          <c:idx val="1"/>
          <c:order val="1"/>
          <c:tx>
            <c:strRef>
              <c:f>'[1]Figur i boks 3.2'!$C$1</c:f>
              <c:strCache>
                <c:ptCount val="1"/>
                <c:pt idx="0">
                  <c:v>Hentet fra statistikkbanken våren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'[1]Figur i boks 3.2'!$A$61:$A$92</c:f>
              <c:strCache>
                <c:ptCount val="32"/>
                <c:pt idx="0">
                  <c:v>2015K1</c:v>
                </c:pt>
                <c:pt idx="1">
                  <c:v>2015K2</c:v>
                </c:pt>
                <c:pt idx="2">
                  <c:v>2015K3</c:v>
                </c:pt>
                <c:pt idx="3">
                  <c:v>2015K4</c:v>
                </c:pt>
                <c:pt idx="4">
                  <c:v>2016K1</c:v>
                </c:pt>
                <c:pt idx="5">
                  <c:v>2016K2</c:v>
                </c:pt>
                <c:pt idx="6">
                  <c:v>2016K3</c:v>
                </c:pt>
                <c:pt idx="7">
                  <c:v>2016K4</c:v>
                </c:pt>
                <c:pt idx="8">
                  <c:v>2017K1</c:v>
                </c:pt>
                <c:pt idx="9">
                  <c:v>2017K2</c:v>
                </c:pt>
                <c:pt idx="10">
                  <c:v>2017K3</c:v>
                </c:pt>
                <c:pt idx="11">
                  <c:v>2017K4</c:v>
                </c:pt>
                <c:pt idx="12">
                  <c:v>2018K1</c:v>
                </c:pt>
                <c:pt idx="13">
                  <c:v>2018K2</c:v>
                </c:pt>
                <c:pt idx="14">
                  <c:v>2018K3</c:v>
                </c:pt>
                <c:pt idx="15">
                  <c:v>2018K4</c:v>
                </c:pt>
                <c:pt idx="16">
                  <c:v>2019K1</c:v>
                </c:pt>
                <c:pt idx="17">
                  <c:v>2019K2</c:v>
                </c:pt>
                <c:pt idx="18">
                  <c:v>2019K3</c:v>
                </c:pt>
                <c:pt idx="19">
                  <c:v>2019K4</c:v>
                </c:pt>
                <c:pt idx="20">
                  <c:v>2020K1</c:v>
                </c:pt>
                <c:pt idx="21">
                  <c:v>2020K2</c:v>
                </c:pt>
                <c:pt idx="22">
                  <c:v>2020K3</c:v>
                </c:pt>
                <c:pt idx="23">
                  <c:v>2020K4</c:v>
                </c:pt>
                <c:pt idx="24">
                  <c:v>2021K1</c:v>
                </c:pt>
                <c:pt idx="25">
                  <c:v>2021K2</c:v>
                </c:pt>
                <c:pt idx="26">
                  <c:v>2021K3</c:v>
                </c:pt>
                <c:pt idx="27">
                  <c:v>2021K4</c:v>
                </c:pt>
                <c:pt idx="28">
                  <c:v>2022K1</c:v>
                </c:pt>
                <c:pt idx="29">
                  <c:v>2022K2</c:v>
                </c:pt>
                <c:pt idx="30">
                  <c:v>2022K3</c:v>
                </c:pt>
                <c:pt idx="31">
                  <c:v>2022K4</c:v>
                </c:pt>
              </c:strCache>
            </c:strRef>
          </c:cat>
          <c:val>
            <c:numRef>
              <c:f>'[1]Figur i boks 3.2'!$C$61:$C$92</c:f>
              <c:numCache>
                <c:formatCode>General</c:formatCode>
                <c:ptCount val="32"/>
                <c:pt idx="0">
                  <c:v>5.82</c:v>
                </c:pt>
                <c:pt idx="1">
                  <c:v>5.87</c:v>
                </c:pt>
                <c:pt idx="2">
                  <c:v>5.9</c:v>
                </c:pt>
                <c:pt idx="3">
                  <c:v>5.75</c:v>
                </c:pt>
                <c:pt idx="4">
                  <c:v>5.63</c:v>
                </c:pt>
                <c:pt idx="5">
                  <c:v>5.74</c:v>
                </c:pt>
                <c:pt idx="6">
                  <c:v>5.77</c:v>
                </c:pt>
                <c:pt idx="7">
                  <c:v>5.85</c:v>
                </c:pt>
                <c:pt idx="8">
                  <c:v>5.84</c:v>
                </c:pt>
                <c:pt idx="9">
                  <c:v>5.96</c:v>
                </c:pt>
                <c:pt idx="10">
                  <c:v>5.89</c:v>
                </c:pt>
                <c:pt idx="11">
                  <c:v>5.91</c:v>
                </c:pt>
                <c:pt idx="12">
                  <c:v>5.75</c:v>
                </c:pt>
                <c:pt idx="13">
                  <c:v>5.69</c:v>
                </c:pt>
                <c:pt idx="14">
                  <c:v>5.77</c:v>
                </c:pt>
                <c:pt idx="15">
                  <c:v>5.78</c:v>
                </c:pt>
                <c:pt idx="16">
                  <c:v>5.84</c:v>
                </c:pt>
                <c:pt idx="17">
                  <c:v>5.86</c:v>
                </c:pt>
                <c:pt idx="18">
                  <c:v>5.88</c:v>
                </c:pt>
                <c:pt idx="19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3-4F77-8F83-158DF2F73EA6}"/>
            </c:ext>
          </c:extLst>
        </c:ser>
        <c:ser>
          <c:idx val="2"/>
          <c:order val="2"/>
          <c:tx>
            <c:strRef>
              <c:f>'[1]Figur i boks 3.2'!$D$1</c:f>
              <c:strCache>
                <c:ptCount val="1"/>
                <c:pt idx="0">
                  <c:v>Hentet fra statistikkbanken våren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'[1]Figur i boks 3.2'!$A$61:$A$92</c:f>
              <c:strCache>
                <c:ptCount val="32"/>
                <c:pt idx="0">
                  <c:v>2015K1</c:v>
                </c:pt>
                <c:pt idx="1">
                  <c:v>2015K2</c:v>
                </c:pt>
                <c:pt idx="2">
                  <c:v>2015K3</c:v>
                </c:pt>
                <c:pt idx="3">
                  <c:v>2015K4</c:v>
                </c:pt>
                <c:pt idx="4">
                  <c:v>2016K1</c:v>
                </c:pt>
                <c:pt idx="5">
                  <c:v>2016K2</c:v>
                </c:pt>
                <c:pt idx="6">
                  <c:v>2016K3</c:v>
                </c:pt>
                <c:pt idx="7">
                  <c:v>2016K4</c:v>
                </c:pt>
                <c:pt idx="8">
                  <c:v>2017K1</c:v>
                </c:pt>
                <c:pt idx="9">
                  <c:v>2017K2</c:v>
                </c:pt>
                <c:pt idx="10">
                  <c:v>2017K3</c:v>
                </c:pt>
                <c:pt idx="11">
                  <c:v>2017K4</c:v>
                </c:pt>
                <c:pt idx="12">
                  <c:v>2018K1</c:v>
                </c:pt>
                <c:pt idx="13">
                  <c:v>2018K2</c:v>
                </c:pt>
                <c:pt idx="14">
                  <c:v>2018K3</c:v>
                </c:pt>
                <c:pt idx="15">
                  <c:v>2018K4</c:v>
                </c:pt>
                <c:pt idx="16">
                  <c:v>2019K1</c:v>
                </c:pt>
                <c:pt idx="17">
                  <c:v>2019K2</c:v>
                </c:pt>
                <c:pt idx="18">
                  <c:v>2019K3</c:v>
                </c:pt>
                <c:pt idx="19">
                  <c:v>2019K4</c:v>
                </c:pt>
                <c:pt idx="20">
                  <c:v>2020K1</c:v>
                </c:pt>
                <c:pt idx="21">
                  <c:v>2020K2</c:v>
                </c:pt>
                <c:pt idx="22">
                  <c:v>2020K3</c:v>
                </c:pt>
                <c:pt idx="23">
                  <c:v>2020K4</c:v>
                </c:pt>
                <c:pt idx="24">
                  <c:v>2021K1</c:v>
                </c:pt>
                <c:pt idx="25">
                  <c:v>2021K2</c:v>
                </c:pt>
                <c:pt idx="26">
                  <c:v>2021K3</c:v>
                </c:pt>
                <c:pt idx="27">
                  <c:v>2021K4</c:v>
                </c:pt>
                <c:pt idx="28">
                  <c:v>2022K1</c:v>
                </c:pt>
                <c:pt idx="29">
                  <c:v>2022K2</c:v>
                </c:pt>
                <c:pt idx="30">
                  <c:v>2022K3</c:v>
                </c:pt>
                <c:pt idx="31">
                  <c:v>2022K4</c:v>
                </c:pt>
              </c:strCache>
            </c:strRef>
          </c:cat>
          <c:val>
            <c:numRef>
              <c:f>'[1]Figur i boks 3.2'!$D$61:$D$92</c:f>
              <c:numCache>
                <c:formatCode>General</c:formatCode>
                <c:ptCount val="32"/>
                <c:pt idx="0">
                  <c:v>5.84</c:v>
                </c:pt>
                <c:pt idx="1">
                  <c:v>5.88</c:v>
                </c:pt>
                <c:pt idx="2">
                  <c:v>5.92</c:v>
                </c:pt>
                <c:pt idx="3">
                  <c:v>5.77</c:v>
                </c:pt>
                <c:pt idx="4">
                  <c:v>5.65</c:v>
                </c:pt>
                <c:pt idx="5">
                  <c:v>5.75</c:v>
                </c:pt>
                <c:pt idx="6">
                  <c:v>5.79</c:v>
                </c:pt>
                <c:pt idx="7">
                  <c:v>5.87</c:v>
                </c:pt>
                <c:pt idx="8">
                  <c:v>5.85</c:v>
                </c:pt>
                <c:pt idx="9">
                  <c:v>5.98</c:v>
                </c:pt>
                <c:pt idx="10">
                  <c:v>5.9</c:v>
                </c:pt>
                <c:pt idx="11">
                  <c:v>5.92</c:v>
                </c:pt>
                <c:pt idx="12">
                  <c:v>5.77</c:v>
                </c:pt>
                <c:pt idx="13">
                  <c:v>5.7</c:v>
                </c:pt>
                <c:pt idx="14">
                  <c:v>5.78</c:v>
                </c:pt>
                <c:pt idx="15">
                  <c:v>5.79</c:v>
                </c:pt>
                <c:pt idx="16">
                  <c:v>5.86</c:v>
                </c:pt>
                <c:pt idx="17">
                  <c:v>5.87</c:v>
                </c:pt>
                <c:pt idx="18">
                  <c:v>5.89</c:v>
                </c:pt>
                <c:pt idx="19">
                  <c:v>6</c:v>
                </c:pt>
                <c:pt idx="20">
                  <c:v>6.04</c:v>
                </c:pt>
                <c:pt idx="21">
                  <c:v>5.66</c:v>
                </c:pt>
                <c:pt idx="22">
                  <c:v>6.02</c:v>
                </c:pt>
                <c:pt idx="23">
                  <c:v>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D3-4F77-8F83-158DF2F73EA6}"/>
            </c:ext>
          </c:extLst>
        </c:ser>
        <c:ser>
          <c:idx val="3"/>
          <c:order val="3"/>
          <c:tx>
            <c:strRef>
              <c:f>'[1]Figur i boks 3.2'!$E$1</c:f>
              <c:strCache>
                <c:ptCount val="1"/>
                <c:pt idx="0">
                  <c:v>Hentet fra statistikkbanken våren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'[1]Figur i boks 3.2'!$A$61:$A$92</c:f>
              <c:strCache>
                <c:ptCount val="32"/>
                <c:pt idx="0">
                  <c:v>2015K1</c:v>
                </c:pt>
                <c:pt idx="1">
                  <c:v>2015K2</c:v>
                </c:pt>
                <c:pt idx="2">
                  <c:v>2015K3</c:v>
                </c:pt>
                <c:pt idx="3">
                  <c:v>2015K4</c:v>
                </c:pt>
                <c:pt idx="4">
                  <c:v>2016K1</c:v>
                </c:pt>
                <c:pt idx="5">
                  <c:v>2016K2</c:v>
                </c:pt>
                <c:pt idx="6">
                  <c:v>2016K3</c:v>
                </c:pt>
                <c:pt idx="7">
                  <c:v>2016K4</c:v>
                </c:pt>
                <c:pt idx="8">
                  <c:v>2017K1</c:v>
                </c:pt>
                <c:pt idx="9">
                  <c:v>2017K2</c:v>
                </c:pt>
                <c:pt idx="10">
                  <c:v>2017K3</c:v>
                </c:pt>
                <c:pt idx="11">
                  <c:v>2017K4</c:v>
                </c:pt>
                <c:pt idx="12">
                  <c:v>2018K1</c:v>
                </c:pt>
                <c:pt idx="13">
                  <c:v>2018K2</c:v>
                </c:pt>
                <c:pt idx="14">
                  <c:v>2018K3</c:v>
                </c:pt>
                <c:pt idx="15">
                  <c:v>2018K4</c:v>
                </c:pt>
                <c:pt idx="16">
                  <c:v>2019K1</c:v>
                </c:pt>
                <c:pt idx="17">
                  <c:v>2019K2</c:v>
                </c:pt>
                <c:pt idx="18">
                  <c:v>2019K3</c:v>
                </c:pt>
                <c:pt idx="19">
                  <c:v>2019K4</c:v>
                </c:pt>
                <c:pt idx="20">
                  <c:v>2020K1</c:v>
                </c:pt>
                <c:pt idx="21">
                  <c:v>2020K2</c:v>
                </c:pt>
                <c:pt idx="22">
                  <c:v>2020K3</c:v>
                </c:pt>
                <c:pt idx="23">
                  <c:v>2020K4</c:v>
                </c:pt>
                <c:pt idx="24">
                  <c:v>2021K1</c:v>
                </c:pt>
                <c:pt idx="25">
                  <c:v>2021K2</c:v>
                </c:pt>
                <c:pt idx="26">
                  <c:v>2021K3</c:v>
                </c:pt>
                <c:pt idx="27">
                  <c:v>2021K4</c:v>
                </c:pt>
                <c:pt idx="28">
                  <c:v>2022K1</c:v>
                </c:pt>
                <c:pt idx="29">
                  <c:v>2022K2</c:v>
                </c:pt>
                <c:pt idx="30">
                  <c:v>2022K3</c:v>
                </c:pt>
                <c:pt idx="31">
                  <c:v>2022K4</c:v>
                </c:pt>
              </c:strCache>
            </c:strRef>
          </c:cat>
          <c:val>
            <c:numRef>
              <c:f>'[1]Figur i boks 3.2'!$E$61:$E$92</c:f>
              <c:numCache>
                <c:formatCode>General</c:formatCode>
                <c:ptCount val="32"/>
                <c:pt idx="0">
                  <c:v>5.85</c:v>
                </c:pt>
                <c:pt idx="1">
                  <c:v>5.89</c:v>
                </c:pt>
                <c:pt idx="2">
                  <c:v>5.93</c:v>
                </c:pt>
                <c:pt idx="3">
                  <c:v>5.76</c:v>
                </c:pt>
                <c:pt idx="4">
                  <c:v>5.64</c:v>
                </c:pt>
                <c:pt idx="5">
                  <c:v>5.75</c:v>
                </c:pt>
                <c:pt idx="6">
                  <c:v>5.79</c:v>
                </c:pt>
                <c:pt idx="7">
                  <c:v>5.86</c:v>
                </c:pt>
                <c:pt idx="8">
                  <c:v>5.84</c:v>
                </c:pt>
                <c:pt idx="9">
                  <c:v>5.96</c:v>
                </c:pt>
                <c:pt idx="10">
                  <c:v>5.91</c:v>
                </c:pt>
                <c:pt idx="11">
                  <c:v>5.92</c:v>
                </c:pt>
                <c:pt idx="12">
                  <c:v>5.72</c:v>
                </c:pt>
                <c:pt idx="13">
                  <c:v>5.66</c:v>
                </c:pt>
                <c:pt idx="14">
                  <c:v>5.72</c:v>
                </c:pt>
                <c:pt idx="15">
                  <c:v>5.73</c:v>
                </c:pt>
                <c:pt idx="16">
                  <c:v>5.79</c:v>
                </c:pt>
                <c:pt idx="17">
                  <c:v>5.8</c:v>
                </c:pt>
                <c:pt idx="18">
                  <c:v>5.83</c:v>
                </c:pt>
                <c:pt idx="19">
                  <c:v>5.93</c:v>
                </c:pt>
                <c:pt idx="20">
                  <c:v>5.98</c:v>
                </c:pt>
                <c:pt idx="21">
                  <c:v>5.61</c:v>
                </c:pt>
                <c:pt idx="22">
                  <c:v>5.94</c:v>
                </c:pt>
                <c:pt idx="23">
                  <c:v>5.63</c:v>
                </c:pt>
                <c:pt idx="24">
                  <c:v>5.54</c:v>
                </c:pt>
                <c:pt idx="25">
                  <c:v>5.76</c:v>
                </c:pt>
                <c:pt idx="26">
                  <c:v>6</c:v>
                </c:pt>
                <c:pt idx="27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D3-4F77-8F83-158DF2F73EA6}"/>
            </c:ext>
          </c:extLst>
        </c:ser>
        <c:ser>
          <c:idx val="4"/>
          <c:order val="4"/>
          <c:tx>
            <c:strRef>
              <c:f>'[1]Figur i boks 3.2'!$F$1</c:f>
              <c:strCache>
                <c:ptCount val="1"/>
                <c:pt idx="0">
                  <c:v>Hentet fra statistikkbanken våren 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'[1]Figur i boks 3.2'!$A$61:$A$92</c:f>
              <c:strCache>
                <c:ptCount val="32"/>
                <c:pt idx="0">
                  <c:v>2015K1</c:v>
                </c:pt>
                <c:pt idx="1">
                  <c:v>2015K2</c:v>
                </c:pt>
                <c:pt idx="2">
                  <c:v>2015K3</c:v>
                </c:pt>
                <c:pt idx="3">
                  <c:v>2015K4</c:v>
                </c:pt>
                <c:pt idx="4">
                  <c:v>2016K1</c:v>
                </c:pt>
                <c:pt idx="5">
                  <c:v>2016K2</c:v>
                </c:pt>
                <c:pt idx="6">
                  <c:v>2016K3</c:v>
                </c:pt>
                <c:pt idx="7">
                  <c:v>2016K4</c:v>
                </c:pt>
                <c:pt idx="8">
                  <c:v>2017K1</c:v>
                </c:pt>
                <c:pt idx="9">
                  <c:v>2017K2</c:v>
                </c:pt>
                <c:pt idx="10">
                  <c:v>2017K3</c:v>
                </c:pt>
                <c:pt idx="11">
                  <c:v>2017K4</c:v>
                </c:pt>
                <c:pt idx="12">
                  <c:v>2018K1</c:v>
                </c:pt>
                <c:pt idx="13">
                  <c:v>2018K2</c:v>
                </c:pt>
                <c:pt idx="14">
                  <c:v>2018K3</c:v>
                </c:pt>
                <c:pt idx="15">
                  <c:v>2018K4</c:v>
                </c:pt>
                <c:pt idx="16">
                  <c:v>2019K1</c:v>
                </c:pt>
                <c:pt idx="17">
                  <c:v>2019K2</c:v>
                </c:pt>
                <c:pt idx="18">
                  <c:v>2019K3</c:v>
                </c:pt>
                <c:pt idx="19">
                  <c:v>2019K4</c:v>
                </c:pt>
                <c:pt idx="20">
                  <c:v>2020K1</c:v>
                </c:pt>
                <c:pt idx="21">
                  <c:v>2020K2</c:v>
                </c:pt>
                <c:pt idx="22">
                  <c:v>2020K3</c:v>
                </c:pt>
                <c:pt idx="23">
                  <c:v>2020K4</c:v>
                </c:pt>
                <c:pt idx="24">
                  <c:v>2021K1</c:v>
                </c:pt>
                <c:pt idx="25">
                  <c:v>2021K2</c:v>
                </c:pt>
                <c:pt idx="26">
                  <c:v>2021K3</c:v>
                </c:pt>
                <c:pt idx="27">
                  <c:v>2021K4</c:v>
                </c:pt>
                <c:pt idx="28">
                  <c:v>2022K1</c:v>
                </c:pt>
                <c:pt idx="29">
                  <c:v>2022K2</c:v>
                </c:pt>
                <c:pt idx="30">
                  <c:v>2022K3</c:v>
                </c:pt>
                <c:pt idx="31">
                  <c:v>2022K4</c:v>
                </c:pt>
              </c:strCache>
            </c:strRef>
          </c:cat>
          <c:val>
            <c:numRef>
              <c:f>'[1]Figur i boks 3.2'!$F$61:$F$92</c:f>
              <c:numCache>
                <c:formatCode>General</c:formatCode>
                <c:ptCount val="32"/>
                <c:pt idx="0">
                  <c:v>5.71</c:v>
                </c:pt>
                <c:pt idx="1">
                  <c:v>5.76</c:v>
                </c:pt>
                <c:pt idx="2">
                  <c:v>5.8</c:v>
                </c:pt>
                <c:pt idx="3">
                  <c:v>5.62</c:v>
                </c:pt>
                <c:pt idx="4">
                  <c:v>5.56</c:v>
                </c:pt>
                <c:pt idx="5">
                  <c:v>5.63</c:v>
                </c:pt>
                <c:pt idx="6">
                  <c:v>5.66</c:v>
                </c:pt>
                <c:pt idx="7">
                  <c:v>5.91</c:v>
                </c:pt>
                <c:pt idx="8">
                  <c:v>5.75</c:v>
                </c:pt>
                <c:pt idx="9">
                  <c:v>5.87</c:v>
                </c:pt>
                <c:pt idx="10">
                  <c:v>5.83</c:v>
                </c:pt>
                <c:pt idx="11">
                  <c:v>5.83</c:v>
                </c:pt>
                <c:pt idx="12">
                  <c:v>5.65</c:v>
                </c:pt>
                <c:pt idx="13">
                  <c:v>5.58</c:v>
                </c:pt>
                <c:pt idx="14">
                  <c:v>5.65</c:v>
                </c:pt>
                <c:pt idx="15">
                  <c:v>5.65</c:v>
                </c:pt>
                <c:pt idx="16">
                  <c:v>5.71</c:v>
                </c:pt>
                <c:pt idx="17">
                  <c:v>5.73</c:v>
                </c:pt>
                <c:pt idx="18">
                  <c:v>5.76</c:v>
                </c:pt>
                <c:pt idx="19">
                  <c:v>5.84</c:v>
                </c:pt>
                <c:pt idx="20">
                  <c:v>6.33</c:v>
                </c:pt>
                <c:pt idx="21">
                  <c:v>5.82</c:v>
                </c:pt>
                <c:pt idx="22">
                  <c:v>6.15</c:v>
                </c:pt>
                <c:pt idx="23">
                  <c:v>6.02</c:v>
                </c:pt>
                <c:pt idx="24">
                  <c:v>6.02</c:v>
                </c:pt>
                <c:pt idx="25">
                  <c:v>6.19</c:v>
                </c:pt>
                <c:pt idx="26">
                  <c:v>6.43</c:v>
                </c:pt>
                <c:pt idx="27">
                  <c:v>6.7</c:v>
                </c:pt>
                <c:pt idx="28">
                  <c:v>7.56</c:v>
                </c:pt>
                <c:pt idx="29">
                  <c:v>6.46</c:v>
                </c:pt>
                <c:pt idx="30">
                  <c:v>6.5</c:v>
                </c:pt>
                <c:pt idx="31">
                  <c:v>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D3-4F77-8F83-158DF2F73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0352792"/>
        <c:axId val="790358368"/>
      </c:lineChart>
      <c:catAx>
        <c:axId val="79035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0358368"/>
        <c:crosses val="autoZero"/>
        <c:auto val="1"/>
        <c:lblAlgn val="ctr"/>
        <c:lblOffset val="100"/>
        <c:noMultiLvlLbl val="0"/>
      </c:catAx>
      <c:valAx>
        <c:axId val="790358368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9035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Tapte dagverk - legemeldt sykefravær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Tapte dagsverk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'[1]Figur i boks 3.4 (a og b)'!$C$4:$H$4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'[1]Figur i boks 3.4 (a og b)'!$C$5:$H$5</c:f>
              <c:numCache>
                <c:formatCode>General</c:formatCode>
                <c:ptCount val="6"/>
                <c:pt idx="0">
                  <c:v>25959475</c:v>
                </c:pt>
                <c:pt idx="1">
                  <c:v>25964036.600000001</c:v>
                </c:pt>
                <c:pt idx="2">
                  <c:v>26702093.600000001</c:v>
                </c:pt>
                <c:pt idx="3">
                  <c:v>28586998.300000001</c:v>
                </c:pt>
                <c:pt idx="4">
                  <c:v>29372227.5</c:v>
                </c:pt>
                <c:pt idx="5">
                  <c:v>31505797.199999999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05-45B7-BA41-EAB62732CCAE}"/>
            </c:ext>
          </c:extLst>
        </c:ser>
        <c:ser>
          <c:idx val="1"/>
          <c:order val="1"/>
          <c:tx>
            <c:v>Tapte dagsverk (fast antall sykdommer i luftveiene)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'[1]Figur i boks 3.4 (a og b)'!$C$4:$H$4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'[1]Figur i boks 3.4 (a og b)'!$C$6:$H$6</c:f>
              <c:numCache>
                <c:formatCode>General</c:formatCode>
                <c:ptCount val="6"/>
                <c:pt idx="0">
                  <c:v>25959474.900000002</c:v>
                </c:pt>
                <c:pt idx="1">
                  <c:v>25964036.800000004</c:v>
                </c:pt>
                <c:pt idx="2">
                  <c:v>26702093.600000001</c:v>
                </c:pt>
                <c:pt idx="3">
                  <c:v>27582275.366666671</c:v>
                </c:pt>
                <c:pt idx="4">
                  <c:v>28294725.066666663</c:v>
                </c:pt>
                <c:pt idx="5">
                  <c:v>28835114.166666668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5-45B7-BA41-EAB62732C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6114952"/>
        <c:axId val="1086113312"/>
      </c:lineChart>
      <c:catAx>
        <c:axId val="108611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6113312"/>
        <c:crossesAt val="0"/>
        <c:auto val="1"/>
        <c:lblAlgn val="ctr"/>
        <c:lblOffset val="100"/>
        <c:noMultiLvlLbl val="0"/>
      </c:catAx>
      <c:valAx>
        <c:axId val="108611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8611495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Legemeldt sykefraværsprosent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'3.3 A og B'!$K$7</c:f>
              <c:strCache>
                <c:ptCount val="1"/>
                <c:pt idx="0">
                  <c:v>Sykefraværsprosent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'3.3 A og B'!$L$6:$Q$6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'3.3 A og B'!$L$7:$Q$7</c:f>
              <c:numCache>
                <c:formatCode>General</c:formatCode>
                <c:ptCount val="6"/>
                <c:pt idx="0">
                  <c:v>4.9000000000000004</c:v>
                </c:pt>
                <c:pt idx="1">
                  <c:v>4.8000000000000007</c:v>
                </c:pt>
                <c:pt idx="2">
                  <c:v>4.8000000000000007</c:v>
                </c:pt>
                <c:pt idx="3">
                  <c:v>5.2</c:v>
                </c:pt>
                <c:pt idx="4">
                  <c:v>5.2</c:v>
                </c:pt>
                <c:pt idx="5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F-4E23-B979-3407AF7FEBE7}"/>
            </c:ext>
          </c:extLst>
        </c:ser>
        <c:ser>
          <c:idx val="1"/>
          <c:order val="1"/>
          <c:tx>
            <c:strRef>
              <c:f>'3.3 A og B'!$K$8</c:f>
              <c:strCache>
                <c:ptCount val="1"/>
                <c:pt idx="0">
                  <c:v>Sykefraværsprosent (fast antall sykdommer i luftveiene)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'3.3 A og B'!$L$6:$Q$6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'3.3 A og B'!$L$8:$Q$8</c:f>
              <c:numCache>
                <c:formatCode>General</c:formatCode>
                <c:ptCount val="6"/>
                <c:pt idx="0">
                  <c:v>4.8999999811244264</c:v>
                </c:pt>
                <c:pt idx="1">
                  <c:v>4.8000000369742208</c:v>
                </c:pt>
                <c:pt idx="2">
                  <c:v>4.8000000000000007</c:v>
                </c:pt>
                <c:pt idx="3">
                  <c:v>5.0172400194485167</c:v>
                </c:pt>
                <c:pt idx="4">
                  <c:v>5.0092411393268232</c:v>
                </c:pt>
                <c:pt idx="5">
                  <c:v>4.942252865767828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F-4E23-B979-3407AF7FE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577152"/>
        <c:axId val="1793698944"/>
      </c:lineChart>
      <c:catAx>
        <c:axId val="17775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93698944"/>
        <c:crosses val="autoZero"/>
        <c:auto val="1"/>
        <c:lblAlgn val="ctr"/>
        <c:lblOffset val="100"/>
        <c:noMultiLvlLbl val="0"/>
      </c:catAx>
      <c:valAx>
        <c:axId val="1793698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775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9904593523097"/>
          <c:y val="2.6936023762144778E-2"/>
          <c:w val="0.84605306324694918"/>
          <c:h val="0.77983276570513937"/>
        </c:manualLayout>
      </c:layout>
      <c:lineChart>
        <c:grouping val="standard"/>
        <c:varyColors val="0"/>
        <c:ser>
          <c:idx val="0"/>
          <c:order val="0"/>
          <c:tx>
            <c:strRef>
              <c:f>'[1]Fig 3.4'!$B$4</c:f>
              <c:strCache>
                <c:ptCount val="1"/>
                <c:pt idx="0">
                  <c:v>Begge kjønn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'[1]Fig 3.4'!$A$5:$A$95</c:f>
              <c:strCache>
                <c:ptCount val="91"/>
                <c:pt idx="0">
                  <c:v>2000K2</c:v>
                </c:pt>
                <c:pt idx="1">
                  <c:v>2000K3</c:v>
                </c:pt>
                <c:pt idx="2">
                  <c:v>2000K4</c:v>
                </c:pt>
                <c:pt idx="3">
                  <c:v>2001K1</c:v>
                </c:pt>
                <c:pt idx="4">
                  <c:v>2001K2</c:v>
                </c:pt>
                <c:pt idx="5">
                  <c:v>2001K3</c:v>
                </c:pt>
                <c:pt idx="6">
                  <c:v>2001K4</c:v>
                </c:pt>
                <c:pt idx="7">
                  <c:v>2002K1</c:v>
                </c:pt>
                <c:pt idx="8">
                  <c:v>2002K2</c:v>
                </c:pt>
                <c:pt idx="9">
                  <c:v>2002K3</c:v>
                </c:pt>
                <c:pt idx="10">
                  <c:v>2002K4</c:v>
                </c:pt>
                <c:pt idx="11">
                  <c:v>2003K1</c:v>
                </c:pt>
                <c:pt idx="12">
                  <c:v>2003K2</c:v>
                </c:pt>
                <c:pt idx="13">
                  <c:v>2003K3</c:v>
                </c:pt>
                <c:pt idx="14">
                  <c:v>2003K4</c:v>
                </c:pt>
                <c:pt idx="15">
                  <c:v>2004K1</c:v>
                </c:pt>
                <c:pt idx="16">
                  <c:v>2004K2</c:v>
                </c:pt>
                <c:pt idx="17">
                  <c:v>2004K3</c:v>
                </c:pt>
                <c:pt idx="18">
                  <c:v>2004K4</c:v>
                </c:pt>
                <c:pt idx="19">
                  <c:v>2005K1</c:v>
                </c:pt>
                <c:pt idx="20">
                  <c:v>2005K2</c:v>
                </c:pt>
                <c:pt idx="21">
                  <c:v>2005K3</c:v>
                </c:pt>
                <c:pt idx="22">
                  <c:v>2005K4</c:v>
                </c:pt>
                <c:pt idx="23">
                  <c:v>2006K1</c:v>
                </c:pt>
                <c:pt idx="24">
                  <c:v>2006K2</c:v>
                </c:pt>
                <c:pt idx="25">
                  <c:v>2006K3</c:v>
                </c:pt>
                <c:pt idx="26">
                  <c:v>2006K4</c:v>
                </c:pt>
                <c:pt idx="27">
                  <c:v>2007K1</c:v>
                </c:pt>
                <c:pt idx="28">
                  <c:v>2007K2</c:v>
                </c:pt>
                <c:pt idx="29">
                  <c:v>2007K3</c:v>
                </c:pt>
                <c:pt idx="30">
                  <c:v>2007K4</c:v>
                </c:pt>
                <c:pt idx="31">
                  <c:v>2008K1</c:v>
                </c:pt>
                <c:pt idx="32">
                  <c:v>2008K2</c:v>
                </c:pt>
                <c:pt idx="33">
                  <c:v>2008K3</c:v>
                </c:pt>
                <c:pt idx="34">
                  <c:v>2008K4</c:v>
                </c:pt>
                <c:pt idx="35">
                  <c:v>2009K1</c:v>
                </c:pt>
                <c:pt idx="36">
                  <c:v>2009K2</c:v>
                </c:pt>
                <c:pt idx="37">
                  <c:v>2009K3</c:v>
                </c:pt>
                <c:pt idx="38">
                  <c:v>2009K4</c:v>
                </c:pt>
                <c:pt idx="39">
                  <c:v>2010K1</c:v>
                </c:pt>
                <c:pt idx="40">
                  <c:v>2010K2</c:v>
                </c:pt>
                <c:pt idx="41">
                  <c:v>2010K3</c:v>
                </c:pt>
                <c:pt idx="42">
                  <c:v>2010K4</c:v>
                </c:pt>
                <c:pt idx="43">
                  <c:v>2011K1</c:v>
                </c:pt>
                <c:pt idx="44">
                  <c:v>2011K2</c:v>
                </c:pt>
                <c:pt idx="45">
                  <c:v>2011K3</c:v>
                </c:pt>
                <c:pt idx="46">
                  <c:v>2011K4</c:v>
                </c:pt>
                <c:pt idx="47">
                  <c:v>2012K1</c:v>
                </c:pt>
                <c:pt idx="48">
                  <c:v>2012K2</c:v>
                </c:pt>
                <c:pt idx="49">
                  <c:v>2012K3</c:v>
                </c:pt>
                <c:pt idx="50">
                  <c:v>2012K4</c:v>
                </c:pt>
                <c:pt idx="51">
                  <c:v>2013K1</c:v>
                </c:pt>
                <c:pt idx="52">
                  <c:v>2013K2</c:v>
                </c:pt>
                <c:pt idx="53">
                  <c:v>2013K3</c:v>
                </c:pt>
                <c:pt idx="54">
                  <c:v>2013K4</c:v>
                </c:pt>
                <c:pt idx="55">
                  <c:v>2014K1</c:v>
                </c:pt>
                <c:pt idx="56">
                  <c:v>2014K2</c:v>
                </c:pt>
                <c:pt idx="57">
                  <c:v>2014K3</c:v>
                </c:pt>
                <c:pt idx="58">
                  <c:v>2014K4</c:v>
                </c:pt>
                <c:pt idx="59">
                  <c:v>2015K1</c:v>
                </c:pt>
                <c:pt idx="60">
                  <c:v>2015K2</c:v>
                </c:pt>
                <c:pt idx="61">
                  <c:v>2015K3</c:v>
                </c:pt>
                <c:pt idx="62">
                  <c:v>2015K4</c:v>
                </c:pt>
                <c:pt idx="63">
                  <c:v>2016K1</c:v>
                </c:pt>
                <c:pt idx="64">
                  <c:v>2016K2</c:v>
                </c:pt>
                <c:pt idx="65">
                  <c:v>2016K3</c:v>
                </c:pt>
                <c:pt idx="66">
                  <c:v>2016K4</c:v>
                </c:pt>
                <c:pt idx="67">
                  <c:v>2017K1</c:v>
                </c:pt>
                <c:pt idx="68">
                  <c:v>2017K2</c:v>
                </c:pt>
                <c:pt idx="69">
                  <c:v>2017K3</c:v>
                </c:pt>
                <c:pt idx="70">
                  <c:v>2017K4</c:v>
                </c:pt>
                <c:pt idx="71">
                  <c:v>2018K1</c:v>
                </c:pt>
                <c:pt idx="72">
                  <c:v>2018K2</c:v>
                </c:pt>
                <c:pt idx="73">
                  <c:v>2018K3</c:v>
                </c:pt>
                <c:pt idx="74">
                  <c:v>2018K4</c:v>
                </c:pt>
                <c:pt idx="75">
                  <c:v>2019K1</c:v>
                </c:pt>
                <c:pt idx="76">
                  <c:v>2019K2</c:v>
                </c:pt>
                <c:pt idx="77">
                  <c:v>2019K3</c:v>
                </c:pt>
                <c:pt idx="78">
                  <c:v>2019K4</c:v>
                </c:pt>
                <c:pt idx="79">
                  <c:v>2020K1</c:v>
                </c:pt>
                <c:pt idx="80">
                  <c:v>2020K2</c:v>
                </c:pt>
                <c:pt idx="81">
                  <c:v>2020K3</c:v>
                </c:pt>
                <c:pt idx="82">
                  <c:v>2020K4</c:v>
                </c:pt>
                <c:pt idx="83">
                  <c:v>2021K1</c:v>
                </c:pt>
                <c:pt idx="84">
                  <c:v>2021K2</c:v>
                </c:pt>
                <c:pt idx="85">
                  <c:v>2021K3</c:v>
                </c:pt>
                <c:pt idx="86">
                  <c:v>2021K4</c:v>
                </c:pt>
                <c:pt idx="87">
                  <c:v>2022K1</c:v>
                </c:pt>
                <c:pt idx="88">
                  <c:v>2022K2</c:v>
                </c:pt>
                <c:pt idx="89">
                  <c:v>2022K3</c:v>
                </c:pt>
                <c:pt idx="90">
                  <c:v>2022K4</c:v>
                </c:pt>
              </c:strCache>
            </c:strRef>
          </c:cat>
          <c:val>
            <c:numRef>
              <c:f>'[1]Fig 3.4'!$B$5:$B$95</c:f>
              <c:numCache>
                <c:formatCode>General</c:formatCode>
                <c:ptCount val="91"/>
                <c:pt idx="0">
                  <c:v>6.4</c:v>
                </c:pt>
                <c:pt idx="1">
                  <c:v>6.35</c:v>
                </c:pt>
                <c:pt idx="2">
                  <c:v>6.3</c:v>
                </c:pt>
                <c:pt idx="3">
                  <c:v>6.35</c:v>
                </c:pt>
                <c:pt idx="4">
                  <c:v>6.45</c:v>
                </c:pt>
                <c:pt idx="5">
                  <c:v>6.68</c:v>
                </c:pt>
                <c:pt idx="6">
                  <c:v>6.63</c:v>
                </c:pt>
                <c:pt idx="7">
                  <c:v>6.68</c:v>
                </c:pt>
                <c:pt idx="8">
                  <c:v>6.76</c:v>
                </c:pt>
                <c:pt idx="9">
                  <c:v>6.9</c:v>
                </c:pt>
                <c:pt idx="10">
                  <c:v>7.1</c:v>
                </c:pt>
                <c:pt idx="11">
                  <c:v>7.11</c:v>
                </c:pt>
                <c:pt idx="12">
                  <c:v>7.29</c:v>
                </c:pt>
                <c:pt idx="13">
                  <c:v>7.36</c:v>
                </c:pt>
                <c:pt idx="14">
                  <c:v>7.34</c:v>
                </c:pt>
                <c:pt idx="15">
                  <c:v>7.08</c:v>
                </c:pt>
                <c:pt idx="16">
                  <c:v>6.74</c:v>
                </c:pt>
                <c:pt idx="17">
                  <c:v>5.87</c:v>
                </c:pt>
                <c:pt idx="18">
                  <c:v>5.72</c:v>
                </c:pt>
                <c:pt idx="19">
                  <c:v>5.85</c:v>
                </c:pt>
                <c:pt idx="20">
                  <c:v>5.9</c:v>
                </c:pt>
                <c:pt idx="21">
                  <c:v>5.86</c:v>
                </c:pt>
                <c:pt idx="22">
                  <c:v>6.05</c:v>
                </c:pt>
                <c:pt idx="23">
                  <c:v>6.24</c:v>
                </c:pt>
                <c:pt idx="24">
                  <c:v>6.18</c:v>
                </c:pt>
                <c:pt idx="25">
                  <c:v>6.15</c:v>
                </c:pt>
                <c:pt idx="26">
                  <c:v>6.09</c:v>
                </c:pt>
                <c:pt idx="27">
                  <c:v>5.95</c:v>
                </c:pt>
                <c:pt idx="28">
                  <c:v>6</c:v>
                </c:pt>
                <c:pt idx="29">
                  <c:v>6.12</c:v>
                </c:pt>
                <c:pt idx="30">
                  <c:v>6.15</c:v>
                </c:pt>
                <c:pt idx="31">
                  <c:v>6.23</c:v>
                </c:pt>
                <c:pt idx="32">
                  <c:v>6.27</c:v>
                </c:pt>
                <c:pt idx="33">
                  <c:v>6.24</c:v>
                </c:pt>
                <c:pt idx="34">
                  <c:v>6.31</c:v>
                </c:pt>
                <c:pt idx="35">
                  <c:v>6.37</c:v>
                </c:pt>
                <c:pt idx="36">
                  <c:v>6.56</c:v>
                </c:pt>
                <c:pt idx="37">
                  <c:v>6.49</c:v>
                </c:pt>
                <c:pt idx="38">
                  <c:v>6.24</c:v>
                </c:pt>
                <c:pt idx="39">
                  <c:v>6.04</c:v>
                </c:pt>
                <c:pt idx="40">
                  <c:v>5.98</c:v>
                </c:pt>
                <c:pt idx="41">
                  <c:v>6.09</c:v>
                </c:pt>
                <c:pt idx="42">
                  <c:v>6.18</c:v>
                </c:pt>
                <c:pt idx="43">
                  <c:v>6.14</c:v>
                </c:pt>
                <c:pt idx="44">
                  <c:v>6.03</c:v>
                </c:pt>
                <c:pt idx="45">
                  <c:v>5.77</c:v>
                </c:pt>
                <c:pt idx="46">
                  <c:v>5.78</c:v>
                </c:pt>
                <c:pt idx="47">
                  <c:v>5.73</c:v>
                </c:pt>
                <c:pt idx="48">
                  <c:v>5.57</c:v>
                </c:pt>
                <c:pt idx="49">
                  <c:v>5.65</c:v>
                </c:pt>
                <c:pt idx="50">
                  <c:v>5.84</c:v>
                </c:pt>
                <c:pt idx="51">
                  <c:v>5.73</c:v>
                </c:pt>
                <c:pt idx="52">
                  <c:v>5.71</c:v>
                </c:pt>
                <c:pt idx="53">
                  <c:v>5.54</c:v>
                </c:pt>
                <c:pt idx="54">
                  <c:v>5.63</c:v>
                </c:pt>
                <c:pt idx="55">
                  <c:v>5.69</c:v>
                </c:pt>
                <c:pt idx="56">
                  <c:v>5.66</c:v>
                </c:pt>
                <c:pt idx="57">
                  <c:v>5.77</c:v>
                </c:pt>
                <c:pt idx="58">
                  <c:v>5.63</c:v>
                </c:pt>
                <c:pt idx="59">
                  <c:v>5.71</c:v>
                </c:pt>
                <c:pt idx="60">
                  <c:v>5.76</c:v>
                </c:pt>
                <c:pt idx="61">
                  <c:v>5.8</c:v>
                </c:pt>
                <c:pt idx="62">
                  <c:v>5.62</c:v>
                </c:pt>
                <c:pt idx="63">
                  <c:v>5.56</c:v>
                </c:pt>
                <c:pt idx="64">
                  <c:v>5.63</c:v>
                </c:pt>
                <c:pt idx="65">
                  <c:v>5.66</c:v>
                </c:pt>
                <c:pt idx="66">
                  <c:v>5.91</c:v>
                </c:pt>
                <c:pt idx="67">
                  <c:v>5.75</c:v>
                </c:pt>
                <c:pt idx="68">
                  <c:v>5.87</c:v>
                </c:pt>
                <c:pt idx="69">
                  <c:v>5.83</c:v>
                </c:pt>
                <c:pt idx="70">
                  <c:v>5.83</c:v>
                </c:pt>
                <c:pt idx="71">
                  <c:v>5.65</c:v>
                </c:pt>
                <c:pt idx="72">
                  <c:v>5.58</c:v>
                </c:pt>
                <c:pt idx="73">
                  <c:v>5.65</c:v>
                </c:pt>
                <c:pt idx="74">
                  <c:v>5.65</c:v>
                </c:pt>
                <c:pt idx="75">
                  <c:v>5.71</c:v>
                </c:pt>
                <c:pt idx="76">
                  <c:v>5.73</c:v>
                </c:pt>
                <c:pt idx="77">
                  <c:v>5.76</c:v>
                </c:pt>
                <c:pt idx="78">
                  <c:v>5.84</c:v>
                </c:pt>
                <c:pt idx="79">
                  <c:v>6.33</c:v>
                </c:pt>
                <c:pt idx="80">
                  <c:v>5.82</c:v>
                </c:pt>
                <c:pt idx="81">
                  <c:v>6.15</c:v>
                </c:pt>
                <c:pt idx="82">
                  <c:v>6.02</c:v>
                </c:pt>
                <c:pt idx="83">
                  <c:v>6.02</c:v>
                </c:pt>
                <c:pt idx="84">
                  <c:v>6.19</c:v>
                </c:pt>
                <c:pt idx="85">
                  <c:v>6.43</c:v>
                </c:pt>
                <c:pt idx="86">
                  <c:v>6.7</c:v>
                </c:pt>
                <c:pt idx="87">
                  <c:v>7.56</c:v>
                </c:pt>
                <c:pt idx="88">
                  <c:v>6.46</c:v>
                </c:pt>
                <c:pt idx="89">
                  <c:v>6.5</c:v>
                </c:pt>
                <c:pt idx="90">
                  <c:v>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0B-411D-8C81-085E931CDD4A}"/>
            </c:ext>
          </c:extLst>
        </c:ser>
        <c:ser>
          <c:idx val="1"/>
          <c:order val="1"/>
          <c:tx>
            <c:strRef>
              <c:f>'[1]Fig 3.4'!$C$4</c:f>
              <c:strCache>
                <c:ptCount val="1"/>
                <c:pt idx="0">
                  <c:v>Menn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'[1]Fig 3.4'!$A$5:$A$95</c:f>
              <c:strCache>
                <c:ptCount val="91"/>
                <c:pt idx="0">
                  <c:v>2000K2</c:v>
                </c:pt>
                <c:pt idx="1">
                  <c:v>2000K3</c:v>
                </c:pt>
                <c:pt idx="2">
                  <c:v>2000K4</c:v>
                </c:pt>
                <c:pt idx="3">
                  <c:v>2001K1</c:v>
                </c:pt>
                <c:pt idx="4">
                  <c:v>2001K2</c:v>
                </c:pt>
                <c:pt idx="5">
                  <c:v>2001K3</c:v>
                </c:pt>
                <c:pt idx="6">
                  <c:v>2001K4</c:v>
                </c:pt>
                <c:pt idx="7">
                  <c:v>2002K1</c:v>
                </c:pt>
                <c:pt idx="8">
                  <c:v>2002K2</c:v>
                </c:pt>
                <c:pt idx="9">
                  <c:v>2002K3</c:v>
                </c:pt>
                <c:pt idx="10">
                  <c:v>2002K4</c:v>
                </c:pt>
                <c:pt idx="11">
                  <c:v>2003K1</c:v>
                </c:pt>
                <c:pt idx="12">
                  <c:v>2003K2</c:v>
                </c:pt>
                <c:pt idx="13">
                  <c:v>2003K3</c:v>
                </c:pt>
                <c:pt idx="14">
                  <c:v>2003K4</c:v>
                </c:pt>
                <c:pt idx="15">
                  <c:v>2004K1</c:v>
                </c:pt>
                <c:pt idx="16">
                  <c:v>2004K2</c:v>
                </c:pt>
                <c:pt idx="17">
                  <c:v>2004K3</c:v>
                </c:pt>
                <c:pt idx="18">
                  <c:v>2004K4</c:v>
                </c:pt>
                <c:pt idx="19">
                  <c:v>2005K1</c:v>
                </c:pt>
                <c:pt idx="20">
                  <c:v>2005K2</c:v>
                </c:pt>
                <c:pt idx="21">
                  <c:v>2005K3</c:v>
                </c:pt>
                <c:pt idx="22">
                  <c:v>2005K4</c:v>
                </c:pt>
                <c:pt idx="23">
                  <c:v>2006K1</c:v>
                </c:pt>
                <c:pt idx="24">
                  <c:v>2006K2</c:v>
                </c:pt>
                <c:pt idx="25">
                  <c:v>2006K3</c:v>
                </c:pt>
                <c:pt idx="26">
                  <c:v>2006K4</c:v>
                </c:pt>
                <c:pt idx="27">
                  <c:v>2007K1</c:v>
                </c:pt>
                <c:pt idx="28">
                  <c:v>2007K2</c:v>
                </c:pt>
                <c:pt idx="29">
                  <c:v>2007K3</c:v>
                </c:pt>
                <c:pt idx="30">
                  <c:v>2007K4</c:v>
                </c:pt>
                <c:pt idx="31">
                  <c:v>2008K1</c:v>
                </c:pt>
                <c:pt idx="32">
                  <c:v>2008K2</c:v>
                </c:pt>
                <c:pt idx="33">
                  <c:v>2008K3</c:v>
                </c:pt>
                <c:pt idx="34">
                  <c:v>2008K4</c:v>
                </c:pt>
                <c:pt idx="35">
                  <c:v>2009K1</c:v>
                </c:pt>
                <c:pt idx="36">
                  <c:v>2009K2</c:v>
                </c:pt>
                <c:pt idx="37">
                  <c:v>2009K3</c:v>
                </c:pt>
                <c:pt idx="38">
                  <c:v>2009K4</c:v>
                </c:pt>
                <c:pt idx="39">
                  <c:v>2010K1</c:v>
                </c:pt>
                <c:pt idx="40">
                  <c:v>2010K2</c:v>
                </c:pt>
                <c:pt idx="41">
                  <c:v>2010K3</c:v>
                </c:pt>
                <c:pt idx="42">
                  <c:v>2010K4</c:v>
                </c:pt>
                <c:pt idx="43">
                  <c:v>2011K1</c:v>
                </c:pt>
                <c:pt idx="44">
                  <c:v>2011K2</c:v>
                </c:pt>
                <c:pt idx="45">
                  <c:v>2011K3</c:v>
                </c:pt>
                <c:pt idx="46">
                  <c:v>2011K4</c:v>
                </c:pt>
                <c:pt idx="47">
                  <c:v>2012K1</c:v>
                </c:pt>
                <c:pt idx="48">
                  <c:v>2012K2</c:v>
                </c:pt>
                <c:pt idx="49">
                  <c:v>2012K3</c:v>
                </c:pt>
                <c:pt idx="50">
                  <c:v>2012K4</c:v>
                </c:pt>
                <c:pt idx="51">
                  <c:v>2013K1</c:v>
                </c:pt>
                <c:pt idx="52">
                  <c:v>2013K2</c:v>
                </c:pt>
                <c:pt idx="53">
                  <c:v>2013K3</c:v>
                </c:pt>
                <c:pt idx="54">
                  <c:v>2013K4</c:v>
                </c:pt>
                <c:pt idx="55">
                  <c:v>2014K1</c:v>
                </c:pt>
                <c:pt idx="56">
                  <c:v>2014K2</c:v>
                </c:pt>
                <c:pt idx="57">
                  <c:v>2014K3</c:v>
                </c:pt>
                <c:pt idx="58">
                  <c:v>2014K4</c:v>
                </c:pt>
                <c:pt idx="59">
                  <c:v>2015K1</c:v>
                </c:pt>
                <c:pt idx="60">
                  <c:v>2015K2</c:v>
                </c:pt>
                <c:pt idx="61">
                  <c:v>2015K3</c:v>
                </c:pt>
                <c:pt idx="62">
                  <c:v>2015K4</c:v>
                </c:pt>
                <c:pt idx="63">
                  <c:v>2016K1</c:v>
                </c:pt>
                <c:pt idx="64">
                  <c:v>2016K2</c:v>
                </c:pt>
                <c:pt idx="65">
                  <c:v>2016K3</c:v>
                </c:pt>
                <c:pt idx="66">
                  <c:v>2016K4</c:v>
                </c:pt>
                <c:pt idx="67">
                  <c:v>2017K1</c:v>
                </c:pt>
                <c:pt idx="68">
                  <c:v>2017K2</c:v>
                </c:pt>
                <c:pt idx="69">
                  <c:v>2017K3</c:v>
                </c:pt>
                <c:pt idx="70">
                  <c:v>2017K4</c:v>
                </c:pt>
                <c:pt idx="71">
                  <c:v>2018K1</c:v>
                </c:pt>
                <c:pt idx="72">
                  <c:v>2018K2</c:v>
                </c:pt>
                <c:pt idx="73">
                  <c:v>2018K3</c:v>
                </c:pt>
                <c:pt idx="74">
                  <c:v>2018K4</c:v>
                </c:pt>
                <c:pt idx="75">
                  <c:v>2019K1</c:v>
                </c:pt>
                <c:pt idx="76">
                  <c:v>2019K2</c:v>
                </c:pt>
                <c:pt idx="77">
                  <c:v>2019K3</c:v>
                </c:pt>
                <c:pt idx="78">
                  <c:v>2019K4</c:v>
                </c:pt>
                <c:pt idx="79">
                  <c:v>2020K1</c:v>
                </c:pt>
                <c:pt idx="80">
                  <c:v>2020K2</c:v>
                </c:pt>
                <c:pt idx="81">
                  <c:v>2020K3</c:v>
                </c:pt>
                <c:pt idx="82">
                  <c:v>2020K4</c:v>
                </c:pt>
                <c:pt idx="83">
                  <c:v>2021K1</c:v>
                </c:pt>
                <c:pt idx="84">
                  <c:v>2021K2</c:v>
                </c:pt>
                <c:pt idx="85">
                  <c:v>2021K3</c:v>
                </c:pt>
                <c:pt idx="86">
                  <c:v>2021K4</c:v>
                </c:pt>
                <c:pt idx="87">
                  <c:v>2022K1</c:v>
                </c:pt>
                <c:pt idx="88">
                  <c:v>2022K2</c:v>
                </c:pt>
                <c:pt idx="89">
                  <c:v>2022K3</c:v>
                </c:pt>
                <c:pt idx="90">
                  <c:v>2022K4</c:v>
                </c:pt>
              </c:strCache>
            </c:strRef>
          </c:cat>
          <c:val>
            <c:numRef>
              <c:f>'[1]Fig 3.4'!$C$5:$C$95</c:f>
              <c:numCache>
                <c:formatCode>General</c:formatCode>
                <c:ptCount val="91"/>
                <c:pt idx="0">
                  <c:v>5.25</c:v>
                </c:pt>
                <c:pt idx="1">
                  <c:v>5.19</c:v>
                </c:pt>
                <c:pt idx="2">
                  <c:v>5.1100000000000003</c:v>
                </c:pt>
                <c:pt idx="3">
                  <c:v>5.18</c:v>
                </c:pt>
                <c:pt idx="4">
                  <c:v>5.25</c:v>
                </c:pt>
                <c:pt idx="5">
                  <c:v>5.45</c:v>
                </c:pt>
                <c:pt idx="6">
                  <c:v>5.39</c:v>
                </c:pt>
                <c:pt idx="7">
                  <c:v>5.42</c:v>
                </c:pt>
                <c:pt idx="8">
                  <c:v>5.53</c:v>
                </c:pt>
                <c:pt idx="9">
                  <c:v>5.65</c:v>
                </c:pt>
                <c:pt idx="10">
                  <c:v>5.83</c:v>
                </c:pt>
                <c:pt idx="11">
                  <c:v>5.82</c:v>
                </c:pt>
                <c:pt idx="12">
                  <c:v>5.94</c:v>
                </c:pt>
                <c:pt idx="13">
                  <c:v>6</c:v>
                </c:pt>
                <c:pt idx="14">
                  <c:v>6.01</c:v>
                </c:pt>
                <c:pt idx="15">
                  <c:v>5.75</c:v>
                </c:pt>
                <c:pt idx="16">
                  <c:v>5.42</c:v>
                </c:pt>
                <c:pt idx="17">
                  <c:v>4.7300000000000004</c:v>
                </c:pt>
                <c:pt idx="18">
                  <c:v>4.6399999999999997</c:v>
                </c:pt>
                <c:pt idx="19">
                  <c:v>4.7300000000000004</c:v>
                </c:pt>
                <c:pt idx="20">
                  <c:v>4.74</c:v>
                </c:pt>
                <c:pt idx="21">
                  <c:v>4.7</c:v>
                </c:pt>
                <c:pt idx="22">
                  <c:v>4.8</c:v>
                </c:pt>
                <c:pt idx="23">
                  <c:v>4.96</c:v>
                </c:pt>
                <c:pt idx="24">
                  <c:v>4.91</c:v>
                </c:pt>
                <c:pt idx="25">
                  <c:v>4.88</c:v>
                </c:pt>
                <c:pt idx="26">
                  <c:v>4.82</c:v>
                </c:pt>
                <c:pt idx="27">
                  <c:v>4.67</c:v>
                </c:pt>
                <c:pt idx="28">
                  <c:v>4.74</c:v>
                </c:pt>
                <c:pt idx="29">
                  <c:v>4.82</c:v>
                </c:pt>
                <c:pt idx="30">
                  <c:v>4.8099999999999996</c:v>
                </c:pt>
                <c:pt idx="31">
                  <c:v>4.8600000000000003</c:v>
                </c:pt>
                <c:pt idx="32">
                  <c:v>4.92</c:v>
                </c:pt>
                <c:pt idx="33">
                  <c:v>4.91</c:v>
                </c:pt>
                <c:pt idx="34">
                  <c:v>5.01</c:v>
                </c:pt>
                <c:pt idx="35">
                  <c:v>5.1100000000000003</c:v>
                </c:pt>
                <c:pt idx="36">
                  <c:v>5.28</c:v>
                </c:pt>
                <c:pt idx="37">
                  <c:v>5.2</c:v>
                </c:pt>
                <c:pt idx="38">
                  <c:v>4.99</c:v>
                </c:pt>
                <c:pt idx="39">
                  <c:v>4.82</c:v>
                </c:pt>
                <c:pt idx="40">
                  <c:v>4.76</c:v>
                </c:pt>
                <c:pt idx="41">
                  <c:v>4.83</c:v>
                </c:pt>
                <c:pt idx="42">
                  <c:v>4.8499999999999996</c:v>
                </c:pt>
                <c:pt idx="43">
                  <c:v>4.79</c:v>
                </c:pt>
                <c:pt idx="44">
                  <c:v>4.68</c:v>
                </c:pt>
                <c:pt idx="45">
                  <c:v>4.46</c:v>
                </c:pt>
                <c:pt idx="46">
                  <c:v>4.46</c:v>
                </c:pt>
                <c:pt idx="47">
                  <c:v>4.42</c:v>
                </c:pt>
                <c:pt idx="48">
                  <c:v>4.2699999999999996</c:v>
                </c:pt>
                <c:pt idx="49">
                  <c:v>4.32</c:v>
                </c:pt>
                <c:pt idx="50">
                  <c:v>4.5</c:v>
                </c:pt>
                <c:pt idx="51">
                  <c:v>4.43</c:v>
                </c:pt>
                <c:pt idx="52">
                  <c:v>4.3899999999999997</c:v>
                </c:pt>
                <c:pt idx="53">
                  <c:v>4.25</c:v>
                </c:pt>
                <c:pt idx="54">
                  <c:v>4.32</c:v>
                </c:pt>
                <c:pt idx="55">
                  <c:v>4.37</c:v>
                </c:pt>
                <c:pt idx="56">
                  <c:v>4.34</c:v>
                </c:pt>
                <c:pt idx="57">
                  <c:v>4.42</c:v>
                </c:pt>
                <c:pt idx="58">
                  <c:v>4.3099999999999996</c:v>
                </c:pt>
                <c:pt idx="59">
                  <c:v>4.3099999999999996</c:v>
                </c:pt>
                <c:pt idx="60">
                  <c:v>4.4000000000000004</c:v>
                </c:pt>
                <c:pt idx="61">
                  <c:v>4.4400000000000004</c:v>
                </c:pt>
                <c:pt idx="62">
                  <c:v>4.3</c:v>
                </c:pt>
                <c:pt idx="63">
                  <c:v>4.25</c:v>
                </c:pt>
                <c:pt idx="64">
                  <c:v>4.29</c:v>
                </c:pt>
                <c:pt idx="65">
                  <c:v>4.3600000000000003</c:v>
                </c:pt>
                <c:pt idx="66">
                  <c:v>4.58</c:v>
                </c:pt>
                <c:pt idx="67">
                  <c:v>4.3899999999999997</c:v>
                </c:pt>
                <c:pt idx="68">
                  <c:v>4.45</c:v>
                </c:pt>
                <c:pt idx="69">
                  <c:v>4.3899999999999997</c:v>
                </c:pt>
                <c:pt idx="70">
                  <c:v>4.42</c:v>
                </c:pt>
                <c:pt idx="71">
                  <c:v>4.3</c:v>
                </c:pt>
                <c:pt idx="72">
                  <c:v>4.26</c:v>
                </c:pt>
                <c:pt idx="73">
                  <c:v>4.29</c:v>
                </c:pt>
                <c:pt idx="74">
                  <c:v>4.2699999999999996</c:v>
                </c:pt>
                <c:pt idx="75">
                  <c:v>4.3099999999999996</c:v>
                </c:pt>
                <c:pt idx="76">
                  <c:v>4.34</c:v>
                </c:pt>
                <c:pt idx="77">
                  <c:v>4.3600000000000003</c:v>
                </c:pt>
                <c:pt idx="78">
                  <c:v>4.43</c:v>
                </c:pt>
                <c:pt idx="79">
                  <c:v>4.95</c:v>
                </c:pt>
                <c:pt idx="80">
                  <c:v>4.59</c:v>
                </c:pt>
                <c:pt idx="81">
                  <c:v>4.71</c:v>
                </c:pt>
                <c:pt idx="82">
                  <c:v>4.57</c:v>
                </c:pt>
                <c:pt idx="83">
                  <c:v>4.54</c:v>
                </c:pt>
                <c:pt idx="84">
                  <c:v>4.68</c:v>
                </c:pt>
                <c:pt idx="85">
                  <c:v>4.8899999999999997</c:v>
                </c:pt>
                <c:pt idx="86">
                  <c:v>5.16</c:v>
                </c:pt>
                <c:pt idx="87">
                  <c:v>5.97</c:v>
                </c:pt>
                <c:pt idx="88">
                  <c:v>4.99</c:v>
                </c:pt>
                <c:pt idx="89">
                  <c:v>5.03</c:v>
                </c:pt>
                <c:pt idx="90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B-411D-8C81-085E931CDD4A}"/>
            </c:ext>
          </c:extLst>
        </c:ser>
        <c:ser>
          <c:idx val="2"/>
          <c:order val="2"/>
          <c:tx>
            <c:strRef>
              <c:f>'[1]Fig 3.4'!$D$4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'[1]Fig 3.4'!$A$5:$A$95</c:f>
              <c:strCache>
                <c:ptCount val="91"/>
                <c:pt idx="0">
                  <c:v>2000K2</c:v>
                </c:pt>
                <c:pt idx="1">
                  <c:v>2000K3</c:v>
                </c:pt>
                <c:pt idx="2">
                  <c:v>2000K4</c:v>
                </c:pt>
                <c:pt idx="3">
                  <c:v>2001K1</c:v>
                </c:pt>
                <c:pt idx="4">
                  <c:v>2001K2</c:v>
                </c:pt>
                <c:pt idx="5">
                  <c:v>2001K3</c:v>
                </c:pt>
                <c:pt idx="6">
                  <c:v>2001K4</c:v>
                </c:pt>
                <c:pt idx="7">
                  <c:v>2002K1</c:v>
                </c:pt>
                <c:pt idx="8">
                  <c:v>2002K2</c:v>
                </c:pt>
                <c:pt idx="9">
                  <c:v>2002K3</c:v>
                </c:pt>
                <c:pt idx="10">
                  <c:v>2002K4</c:v>
                </c:pt>
                <c:pt idx="11">
                  <c:v>2003K1</c:v>
                </c:pt>
                <c:pt idx="12">
                  <c:v>2003K2</c:v>
                </c:pt>
                <c:pt idx="13">
                  <c:v>2003K3</c:v>
                </c:pt>
                <c:pt idx="14">
                  <c:v>2003K4</c:v>
                </c:pt>
                <c:pt idx="15">
                  <c:v>2004K1</c:v>
                </c:pt>
                <c:pt idx="16">
                  <c:v>2004K2</c:v>
                </c:pt>
                <c:pt idx="17">
                  <c:v>2004K3</c:v>
                </c:pt>
                <c:pt idx="18">
                  <c:v>2004K4</c:v>
                </c:pt>
                <c:pt idx="19">
                  <c:v>2005K1</c:v>
                </c:pt>
                <c:pt idx="20">
                  <c:v>2005K2</c:v>
                </c:pt>
                <c:pt idx="21">
                  <c:v>2005K3</c:v>
                </c:pt>
                <c:pt idx="22">
                  <c:v>2005K4</c:v>
                </c:pt>
                <c:pt idx="23">
                  <c:v>2006K1</c:v>
                </c:pt>
                <c:pt idx="24">
                  <c:v>2006K2</c:v>
                </c:pt>
                <c:pt idx="25">
                  <c:v>2006K3</c:v>
                </c:pt>
                <c:pt idx="26">
                  <c:v>2006K4</c:v>
                </c:pt>
                <c:pt idx="27">
                  <c:v>2007K1</c:v>
                </c:pt>
                <c:pt idx="28">
                  <c:v>2007K2</c:v>
                </c:pt>
                <c:pt idx="29">
                  <c:v>2007K3</c:v>
                </c:pt>
                <c:pt idx="30">
                  <c:v>2007K4</c:v>
                </c:pt>
                <c:pt idx="31">
                  <c:v>2008K1</c:v>
                </c:pt>
                <c:pt idx="32">
                  <c:v>2008K2</c:v>
                </c:pt>
                <c:pt idx="33">
                  <c:v>2008K3</c:v>
                </c:pt>
                <c:pt idx="34">
                  <c:v>2008K4</c:v>
                </c:pt>
                <c:pt idx="35">
                  <c:v>2009K1</c:v>
                </c:pt>
                <c:pt idx="36">
                  <c:v>2009K2</c:v>
                </c:pt>
                <c:pt idx="37">
                  <c:v>2009K3</c:v>
                </c:pt>
                <c:pt idx="38">
                  <c:v>2009K4</c:v>
                </c:pt>
                <c:pt idx="39">
                  <c:v>2010K1</c:v>
                </c:pt>
                <c:pt idx="40">
                  <c:v>2010K2</c:v>
                </c:pt>
                <c:pt idx="41">
                  <c:v>2010K3</c:v>
                </c:pt>
                <c:pt idx="42">
                  <c:v>2010K4</c:v>
                </c:pt>
                <c:pt idx="43">
                  <c:v>2011K1</c:v>
                </c:pt>
                <c:pt idx="44">
                  <c:v>2011K2</c:v>
                </c:pt>
                <c:pt idx="45">
                  <c:v>2011K3</c:v>
                </c:pt>
                <c:pt idx="46">
                  <c:v>2011K4</c:v>
                </c:pt>
                <c:pt idx="47">
                  <c:v>2012K1</c:v>
                </c:pt>
                <c:pt idx="48">
                  <c:v>2012K2</c:v>
                </c:pt>
                <c:pt idx="49">
                  <c:v>2012K3</c:v>
                </c:pt>
                <c:pt idx="50">
                  <c:v>2012K4</c:v>
                </c:pt>
                <c:pt idx="51">
                  <c:v>2013K1</c:v>
                </c:pt>
                <c:pt idx="52">
                  <c:v>2013K2</c:v>
                </c:pt>
                <c:pt idx="53">
                  <c:v>2013K3</c:v>
                </c:pt>
                <c:pt idx="54">
                  <c:v>2013K4</c:v>
                </c:pt>
                <c:pt idx="55">
                  <c:v>2014K1</c:v>
                </c:pt>
                <c:pt idx="56">
                  <c:v>2014K2</c:v>
                </c:pt>
                <c:pt idx="57">
                  <c:v>2014K3</c:v>
                </c:pt>
                <c:pt idx="58">
                  <c:v>2014K4</c:v>
                </c:pt>
                <c:pt idx="59">
                  <c:v>2015K1</c:v>
                </c:pt>
                <c:pt idx="60">
                  <c:v>2015K2</c:v>
                </c:pt>
                <c:pt idx="61">
                  <c:v>2015K3</c:v>
                </c:pt>
                <c:pt idx="62">
                  <c:v>2015K4</c:v>
                </c:pt>
                <c:pt idx="63">
                  <c:v>2016K1</c:v>
                </c:pt>
                <c:pt idx="64">
                  <c:v>2016K2</c:v>
                </c:pt>
                <c:pt idx="65">
                  <c:v>2016K3</c:v>
                </c:pt>
                <c:pt idx="66">
                  <c:v>2016K4</c:v>
                </c:pt>
                <c:pt idx="67">
                  <c:v>2017K1</c:v>
                </c:pt>
                <c:pt idx="68">
                  <c:v>2017K2</c:v>
                </c:pt>
                <c:pt idx="69">
                  <c:v>2017K3</c:v>
                </c:pt>
                <c:pt idx="70">
                  <c:v>2017K4</c:v>
                </c:pt>
                <c:pt idx="71">
                  <c:v>2018K1</c:v>
                </c:pt>
                <c:pt idx="72">
                  <c:v>2018K2</c:v>
                </c:pt>
                <c:pt idx="73">
                  <c:v>2018K3</c:v>
                </c:pt>
                <c:pt idx="74">
                  <c:v>2018K4</c:v>
                </c:pt>
                <c:pt idx="75">
                  <c:v>2019K1</c:v>
                </c:pt>
                <c:pt idx="76">
                  <c:v>2019K2</c:v>
                </c:pt>
                <c:pt idx="77">
                  <c:v>2019K3</c:v>
                </c:pt>
                <c:pt idx="78">
                  <c:v>2019K4</c:v>
                </c:pt>
                <c:pt idx="79">
                  <c:v>2020K1</c:v>
                </c:pt>
                <c:pt idx="80">
                  <c:v>2020K2</c:v>
                </c:pt>
                <c:pt idx="81">
                  <c:v>2020K3</c:v>
                </c:pt>
                <c:pt idx="82">
                  <c:v>2020K4</c:v>
                </c:pt>
                <c:pt idx="83">
                  <c:v>2021K1</c:v>
                </c:pt>
                <c:pt idx="84">
                  <c:v>2021K2</c:v>
                </c:pt>
                <c:pt idx="85">
                  <c:v>2021K3</c:v>
                </c:pt>
                <c:pt idx="86">
                  <c:v>2021K4</c:v>
                </c:pt>
                <c:pt idx="87">
                  <c:v>2022K1</c:v>
                </c:pt>
                <c:pt idx="88">
                  <c:v>2022K2</c:v>
                </c:pt>
                <c:pt idx="89">
                  <c:v>2022K3</c:v>
                </c:pt>
                <c:pt idx="90">
                  <c:v>2022K4</c:v>
                </c:pt>
              </c:strCache>
            </c:strRef>
          </c:cat>
          <c:val>
            <c:numRef>
              <c:f>'[1]Fig 3.4'!$D$5:$D$95</c:f>
              <c:numCache>
                <c:formatCode>General</c:formatCode>
                <c:ptCount val="91"/>
                <c:pt idx="0">
                  <c:v>7.82</c:v>
                </c:pt>
                <c:pt idx="1">
                  <c:v>7.77</c:v>
                </c:pt>
                <c:pt idx="2">
                  <c:v>7.78</c:v>
                </c:pt>
                <c:pt idx="3">
                  <c:v>7.77</c:v>
                </c:pt>
                <c:pt idx="4">
                  <c:v>7.94</c:v>
                </c:pt>
                <c:pt idx="5">
                  <c:v>8.19</c:v>
                </c:pt>
                <c:pt idx="6">
                  <c:v>8.17</c:v>
                </c:pt>
                <c:pt idx="7">
                  <c:v>8.2100000000000009</c:v>
                </c:pt>
                <c:pt idx="8">
                  <c:v>8.27</c:v>
                </c:pt>
                <c:pt idx="9">
                  <c:v>8.42</c:v>
                </c:pt>
                <c:pt idx="10">
                  <c:v>8.6199999999999992</c:v>
                </c:pt>
                <c:pt idx="11">
                  <c:v>8.66</c:v>
                </c:pt>
                <c:pt idx="12">
                  <c:v>8.9</c:v>
                </c:pt>
                <c:pt idx="13">
                  <c:v>8.98</c:v>
                </c:pt>
                <c:pt idx="14">
                  <c:v>8.93</c:v>
                </c:pt>
                <c:pt idx="15">
                  <c:v>8.65</c:v>
                </c:pt>
                <c:pt idx="16">
                  <c:v>8.32</c:v>
                </c:pt>
                <c:pt idx="17">
                  <c:v>7.22</c:v>
                </c:pt>
                <c:pt idx="18">
                  <c:v>7.02</c:v>
                </c:pt>
                <c:pt idx="19">
                  <c:v>7.18</c:v>
                </c:pt>
                <c:pt idx="20">
                  <c:v>7.27</c:v>
                </c:pt>
                <c:pt idx="21">
                  <c:v>7.23</c:v>
                </c:pt>
                <c:pt idx="22">
                  <c:v>7.55</c:v>
                </c:pt>
                <c:pt idx="23">
                  <c:v>7.78</c:v>
                </c:pt>
                <c:pt idx="24">
                  <c:v>7.69</c:v>
                </c:pt>
                <c:pt idx="25">
                  <c:v>7.66</c:v>
                </c:pt>
                <c:pt idx="26">
                  <c:v>7.59</c:v>
                </c:pt>
                <c:pt idx="27">
                  <c:v>7.47</c:v>
                </c:pt>
                <c:pt idx="28">
                  <c:v>7.51</c:v>
                </c:pt>
                <c:pt idx="29">
                  <c:v>7.67</c:v>
                </c:pt>
                <c:pt idx="30">
                  <c:v>7.75</c:v>
                </c:pt>
                <c:pt idx="31">
                  <c:v>7.87</c:v>
                </c:pt>
                <c:pt idx="32">
                  <c:v>7.89</c:v>
                </c:pt>
                <c:pt idx="33">
                  <c:v>7.81</c:v>
                </c:pt>
                <c:pt idx="34">
                  <c:v>7.85</c:v>
                </c:pt>
                <c:pt idx="35">
                  <c:v>7.85</c:v>
                </c:pt>
                <c:pt idx="36">
                  <c:v>8.0500000000000007</c:v>
                </c:pt>
                <c:pt idx="37">
                  <c:v>7.99</c:v>
                </c:pt>
                <c:pt idx="38">
                  <c:v>7.7</c:v>
                </c:pt>
                <c:pt idx="39">
                  <c:v>7.46</c:v>
                </c:pt>
                <c:pt idx="40">
                  <c:v>7.41</c:v>
                </c:pt>
                <c:pt idx="41">
                  <c:v>7.57</c:v>
                </c:pt>
                <c:pt idx="42">
                  <c:v>7.72</c:v>
                </c:pt>
                <c:pt idx="43">
                  <c:v>7.73</c:v>
                </c:pt>
                <c:pt idx="44">
                  <c:v>7.61</c:v>
                </c:pt>
                <c:pt idx="45">
                  <c:v>7.32</c:v>
                </c:pt>
                <c:pt idx="46">
                  <c:v>7.33</c:v>
                </c:pt>
                <c:pt idx="47">
                  <c:v>7.27</c:v>
                </c:pt>
                <c:pt idx="48">
                  <c:v>7.12</c:v>
                </c:pt>
                <c:pt idx="49">
                  <c:v>7.24</c:v>
                </c:pt>
                <c:pt idx="50">
                  <c:v>7.42</c:v>
                </c:pt>
                <c:pt idx="51">
                  <c:v>7.28</c:v>
                </c:pt>
                <c:pt idx="52">
                  <c:v>7.28</c:v>
                </c:pt>
                <c:pt idx="53">
                  <c:v>7.07</c:v>
                </c:pt>
                <c:pt idx="54">
                  <c:v>7.19</c:v>
                </c:pt>
                <c:pt idx="55">
                  <c:v>7.25</c:v>
                </c:pt>
                <c:pt idx="56">
                  <c:v>7.21</c:v>
                </c:pt>
                <c:pt idx="57">
                  <c:v>7.37</c:v>
                </c:pt>
                <c:pt idx="58">
                  <c:v>7.2</c:v>
                </c:pt>
                <c:pt idx="59">
                  <c:v>7.37</c:v>
                </c:pt>
                <c:pt idx="60">
                  <c:v>7.38</c:v>
                </c:pt>
                <c:pt idx="61">
                  <c:v>7.41</c:v>
                </c:pt>
                <c:pt idx="62">
                  <c:v>7.19</c:v>
                </c:pt>
                <c:pt idx="63">
                  <c:v>7.1</c:v>
                </c:pt>
                <c:pt idx="64">
                  <c:v>7.22</c:v>
                </c:pt>
                <c:pt idx="65">
                  <c:v>7.18</c:v>
                </c:pt>
                <c:pt idx="66">
                  <c:v>7.47</c:v>
                </c:pt>
                <c:pt idx="67">
                  <c:v>7.35</c:v>
                </c:pt>
                <c:pt idx="68">
                  <c:v>7.54</c:v>
                </c:pt>
                <c:pt idx="69">
                  <c:v>7.52</c:v>
                </c:pt>
                <c:pt idx="70">
                  <c:v>7.5</c:v>
                </c:pt>
                <c:pt idx="71">
                  <c:v>7.23</c:v>
                </c:pt>
                <c:pt idx="72">
                  <c:v>7.15</c:v>
                </c:pt>
                <c:pt idx="73">
                  <c:v>7.26</c:v>
                </c:pt>
                <c:pt idx="74">
                  <c:v>7.28</c:v>
                </c:pt>
                <c:pt idx="75">
                  <c:v>7.36</c:v>
                </c:pt>
                <c:pt idx="76">
                  <c:v>7.37</c:v>
                </c:pt>
                <c:pt idx="77">
                  <c:v>7.42</c:v>
                </c:pt>
                <c:pt idx="78">
                  <c:v>7.5</c:v>
                </c:pt>
                <c:pt idx="79">
                  <c:v>7.97</c:v>
                </c:pt>
                <c:pt idx="80">
                  <c:v>7.27</c:v>
                </c:pt>
                <c:pt idx="81">
                  <c:v>7.85</c:v>
                </c:pt>
                <c:pt idx="82">
                  <c:v>7.75</c:v>
                </c:pt>
                <c:pt idx="83">
                  <c:v>7.77</c:v>
                </c:pt>
                <c:pt idx="84">
                  <c:v>7.98</c:v>
                </c:pt>
                <c:pt idx="85">
                  <c:v>8.25</c:v>
                </c:pt>
                <c:pt idx="86">
                  <c:v>8.52</c:v>
                </c:pt>
                <c:pt idx="87">
                  <c:v>9.44</c:v>
                </c:pt>
                <c:pt idx="88">
                  <c:v>8.2100000000000009</c:v>
                </c:pt>
                <c:pt idx="89">
                  <c:v>8.24</c:v>
                </c:pt>
                <c:pt idx="90">
                  <c:v>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0B-411D-8C81-085E931C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780728"/>
        <c:axId val="711780072"/>
      </c:lineChart>
      <c:catAx>
        <c:axId val="71178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11780072"/>
        <c:crosses val="autoZero"/>
        <c:auto val="1"/>
        <c:lblAlgn val="ctr"/>
        <c:lblOffset val="100"/>
        <c:noMultiLvlLbl val="0"/>
      </c:catAx>
      <c:valAx>
        <c:axId val="71178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1178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'[1]Fig. 3.5'!$C$10</c:f>
              <c:strCache>
                <c:ptCount val="1"/>
                <c:pt idx="0">
                  <c:v>Sykefravær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97-4AD3-86EB-370A5F01A3E9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97-4AD3-86EB-370A5F01A3E9}"/>
              </c:ext>
            </c:extLst>
          </c:dPt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3.5'!$C$11:$C$26</c:f>
              <c:numCache>
                <c:formatCode>General</c:formatCode>
                <c:ptCount val="16"/>
                <c:pt idx="0">
                  <c:v>9.9</c:v>
                </c:pt>
                <c:pt idx="1">
                  <c:v>7.1</c:v>
                </c:pt>
                <c:pt idx="2">
                  <c:v>7</c:v>
                </c:pt>
                <c:pt idx="3">
                  <c:v>6.9</c:v>
                </c:pt>
                <c:pt idx="4">
                  <c:v>6.8</c:v>
                </c:pt>
                <c:pt idx="5">
                  <c:v>6.4</c:v>
                </c:pt>
                <c:pt idx="6">
                  <c:v>6.2</c:v>
                </c:pt>
                <c:pt idx="7">
                  <c:v>6.2</c:v>
                </c:pt>
                <c:pt idx="8">
                  <c:v>6.1</c:v>
                </c:pt>
                <c:pt idx="9">
                  <c:v>6</c:v>
                </c:pt>
                <c:pt idx="10">
                  <c:v>5.7</c:v>
                </c:pt>
                <c:pt idx="11">
                  <c:v>5.6</c:v>
                </c:pt>
                <c:pt idx="12">
                  <c:v>5.4</c:v>
                </c:pt>
                <c:pt idx="13">
                  <c:v>4.5999999999999996</c:v>
                </c:pt>
                <c:pt idx="14">
                  <c:v>4.3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7-4AD3-86EB-370A5F01A3E9}"/>
            </c:ext>
          </c:extLst>
        </c:ser>
        <c:ser>
          <c:idx val="1"/>
          <c:order val="1"/>
          <c:tx>
            <c:strRef>
              <c:f>'[1]Fig. 3.5'!$D$10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3.5'!$D$11:$D$26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7-4AD3-86EB-370A5F01A3E9}"/>
            </c:ext>
          </c:extLst>
        </c:ser>
        <c:ser>
          <c:idx val="2"/>
          <c:order val="2"/>
          <c:tx>
            <c:strRef>
              <c:f>'[1]Fig. 3.5'!$E$10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3.5'!$E$11:$E$26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97-4AD3-86EB-370A5F01A3E9}"/>
            </c:ext>
          </c:extLst>
        </c:ser>
        <c:ser>
          <c:idx val="3"/>
          <c:order val="3"/>
          <c:tx>
            <c:strRef>
              <c:f>'[1]Fig. 3.5'!$F$10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3.5'!$F$11:$F$26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97-4AD3-86EB-370A5F01A3E9}"/>
            </c:ext>
          </c:extLst>
        </c:ser>
        <c:ser>
          <c:idx val="4"/>
          <c:order val="4"/>
          <c:tx>
            <c:strRef>
              <c:f>'[1]Fig. 3.5'!$G$10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3.5'!$G$11:$G$26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97-4AD3-86EB-370A5F01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1803736"/>
        <c:axId val="861804064"/>
      </c:barChart>
      <c:barChart>
        <c:barDir val="col"/>
        <c:grouping val="stacked"/>
        <c:varyColors val="0"/>
        <c:ser>
          <c:idx val="5"/>
          <c:order val="5"/>
          <c:tx>
            <c:strRef>
              <c:f>'[1]Fig. 3.5'!$H$10</c:f>
              <c:strCache>
                <c:ptCount val="1"/>
                <c:pt idx="0">
                  <c:v>Andel kvinner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3DD6D2E-3F07-4856-8D1E-6A4E119CA724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597-4AD3-86EB-370A5F01A3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AFFFB65-89DE-4FF2-B07C-CAD7A4EC543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597-4AD3-86EB-370A5F01A3E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4CFF157-5243-450B-AC93-F5C141BA1A0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597-4AD3-86EB-370A5F01A3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3529C19-31D8-43E8-9DDD-2D1E373E628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597-4AD3-86EB-370A5F01A3E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E597-4AD3-86EB-370A5F01A3E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1321B1F-546D-4224-BDB8-9BB6A228D4F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597-4AD3-86EB-370A5F01A3E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D765977-253A-42E2-960C-3656824D09A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597-4AD3-86EB-370A5F01A3E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76FAF2D-F3FF-4B24-AA94-06760B27082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597-4AD3-86EB-370A5F01A3E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CB7E84C-F38C-410E-80F1-023BA8FB894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597-4AD3-86EB-370A5F01A3E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D72F256-ED78-4A53-9113-3E3DD607D8B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597-4AD3-86EB-370A5F01A3E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B352315-7664-4475-A361-D2C2AB1380A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597-4AD3-86EB-370A5F01A3E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B7965D1-2394-43C8-BAAF-E7985E8519C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597-4AD3-86EB-370A5F01A3E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9A3C370-FFA6-4489-A0E3-EE1F942676F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597-4AD3-86EB-370A5F01A3E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011D371-2B63-4BE1-852A-A1B252B220B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597-4AD3-86EB-370A5F01A3E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1BB2349-39F2-4FB4-A2CD-6D82698D3B0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597-4AD3-86EB-370A5F01A3E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D5FC732-CDAD-4409-9FBA-9BA7B634C63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597-4AD3-86EB-370A5F01A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3.5'!$H$11:$H$26</c:f>
              <c:numCache>
                <c:formatCode>General</c:formatCode>
                <c:ptCount val="16"/>
                <c:pt idx="0">
                  <c:v>16.100000000000001</c:v>
                </c:pt>
                <c:pt idx="1">
                  <c:v>1.9</c:v>
                </c:pt>
                <c:pt idx="2">
                  <c:v>1</c:v>
                </c:pt>
                <c:pt idx="3">
                  <c:v>5.6</c:v>
                </c:pt>
                <c:pt idx="5">
                  <c:v>0.8</c:v>
                </c:pt>
                <c:pt idx="6">
                  <c:v>5.6</c:v>
                </c:pt>
                <c:pt idx="7">
                  <c:v>2.4</c:v>
                </c:pt>
                <c:pt idx="8">
                  <c:v>1.9</c:v>
                </c:pt>
                <c:pt idx="9">
                  <c:v>3.2</c:v>
                </c:pt>
                <c:pt idx="10">
                  <c:v>0.2</c:v>
                </c:pt>
                <c:pt idx="11">
                  <c:v>2</c:v>
                </c:pt>
                <c:pt idx="12">
                  <c:v>0.4</c:v>
                </c:pt>
                <c:pt idx="13">
                  <c:v>3.1</c:v>
                </c:pt>
                <c:pt idx="14">
                  <c:v>1</c:v>
                </c:pt>
                <c:pt idx="15">
                  <c:v>1.3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'[1]Fig. 3.5'!$K$11:$K$26</c15:f>
                <c15:dlblRangeCache>
                  <c:ptCount val="16"/>
                  <c:pt idx="0">
                    <c:v>79,7029703</c:v>
                  </c:pt>
                  <c:pt idx="1">
                    <c:v>41,30434783</c:v>
                  </c:pt>
                  <c:pt idx="2">
                    <c:v>20,83333333</c:v>
                  </c:pt>
                  <c:pt idx="3">
                    <c:v>68,29268293</c:v>
                  </c:pt>
                  <c:pt idx="5">
                    <c:v>9,756097561</c:v>
                  </c:pt>
                  <c:pt idx="6">
                    <c:v>45,90163934</c:v>
                  </c:pt>
                  <c:pt idx="7">
                    <c:v>53,33333333</c:v>
                  </c:pt>
                  <c:pt idx="8">
                    <c:v>26,02739726</c:v>
                  </c:pt>
                  <c:pt idx="9">
                    <c:v>50,79365079</c:v>
                  </c:pt>
                  <c:pt idx="10">
                    <c:v>16,66666667</c:v>
                  </c:pt>
                  <c:pt idx="11">
                    <c:v>51,28205128</c:v>
                  </c:pt>
                  <c:pt idx="12">
                    <c:v>18,18181818</c:v>
                  </c:pt>
                  <c:pt idx="13">
                    <c:v>43,05555556</c:v>
                  </c:pt>
                  <c:pt idx="14">
                    <c:v>47,61904762</c:v>
                  </c:pt>
                  <c:pt idx="15">
                    <c:v>29,54545455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E597-4AD3-86EB-370A5F01A3E9}"/>
            </c:ext>
          </c:extLst>
        </c:ser>
        <c:ser>
          <c:idx val="6"/>
          <c:order val="6"/>
          <c:tx>
            <c:strRef>
              <c:f>'[1]Fig. 3.5'!$I$10</c:f>
              <c:strCache>
                <c:ptCount val="1"/>
                <c:pt idx="0">
                  <c:v>Andel menn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A88005F-D812-4FD0-B4C5-D11F79EC4D6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597-4AD3-86EB-370A5F01A3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6C0ADF-B4A5-4FAE-AAFF-8D7DCFFC0E4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597-4AD3-86EB-370A5F01A3E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A31FD9-1CEB-475C-B161-DB7B017D9F0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597-4AD3-86EB-370A5F01A3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4A78D30-5CFD-49E2-B2F4-11C88BEDFA6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597-4AD3-86EB-370A5F01A3E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E597-4AD3-86EB-370A5F01A3E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28DA13E-67F8-413C-9CA6-B420C54A239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597-4AD3-86EB-370A5F01A3E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B1BB9D3-F597-46B9-914D-D0C33229525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597-4AD3-86EB-370A5F01A3E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0A12141-587B-4203-9540-B0CE0BB47C8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597-4AD3-86EB-370A5F01A3E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1485886-75B0-4417-A98C-870212314E9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597-4AD3-86EB-370A5F01A3E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A43FBFA-67B7-44C9-8040-4484AB20347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597-4AD3-86EB-370A5F01A3E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2B1A5F6-614A-402F-84B5-7601782270D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597-4AD3-86EB-370A5F01A3E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A514574-DE82-40CB-88A1-2FC9AA84ED8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597-4AD3-86EB-370A5F01A3E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682FD54-543B-4DFD-AAD0-41B28B51A44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597-4AD3-86EB-370A5F01A3E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332971D-5E6F-42BB-9BBD-1853F2D8282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597-4AD3-86EB-370A5F01A3E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FE7964D-42BF-4D42-B88A-F001BC29E70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597-4AD3-86EB-370A5F01A3E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A093F8B-65AA-4062-95CB-25D88D255DB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597-4AD3-86EB-370A5F01A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3.5'!$I$11:$I$26</c:f>
              <c:numCache>
                <c:formatCode>General</c:formatCode>
                <c:ptCount val="16"/>
                <c:pt idx="0">
                  <c:v>4.0999999999999996</c:v>
                </c:pt>
                <c:pt idx="1">
                  <c:v>2.7</c:v>
                </c:pt>
                <c:pt idx="2">
                  <c:v>3.8</c:v>
                </c:pt>
                <c:pt idx="3">
                  <c:v>2.6</c:v>
                </c:pt>
                <c:pt idx="5">
                  <c:v>7.4</c:v>
                </c:pt>
                <c:pt idx="6">
                  <c:v>6.6</c:v>
                </c:pt>
                <c:pt idx="7">
                  <c:v>2.1</c:v>
                </c:pt>
                <c:pt idx="8">
                  <c:v>5.4</c:v>
                </c:pt>
                <c:pt idx="9">
                  <c:v>3.1</c:v>
                </c:pt>
                <c:pt idx="10">
                  <c:v>1</c:v>
                </c:pt>
                <c:pt idx="11">
                  <c:v>1.9</c:v>
                </c:pt>
                <c:pt idx="12">
                  <c:v>1.8</c:v>
                </c:pt>
                <c:pt idx="13">
                  <c:v>4.0999999999999996</c:v>
                </c:pt>
                <c:pt idx="14">
                  <c:v>1.1000000000000001</c:v>
                </c:pt>
                <c:pt idx="15">
                  <c:v>3.1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'[1]Fig. 3.5'!$L$11:$L$26</c15:f>
                <c15:dlblRangeCache>
                  <c:ptCount val="16"/>
                  <c:pt idx="0">
                    <c:v>20,2970297</c:v>
                  </c:pt>
                  <c:pt idx="1">
                    <c:v>58,69565217</c:v>
                  </c:pt>
                  <c:pt idx="2">
                    <c:v>79,16666667</c:v>
                  </c:pt>
                  <c:pt idx="3">
                    <c:v>31,70731707</c:v>
                  </c:pt>
                  <c:pt idx="5">
                    <c:v>90,24390244</c:v>
                  </c:pt>
                  <c:pt idx="6">
                    <c:v>54,09836066</c:v>
                  </c:pt>
                  <c:pt idx="7">
                    <c:v>46,66666667</c:v>
                  </c:pt>
                  <c:pt idx="8">
                    <c:v>73,97260274</c:v>
                  </c:pt>
                  <c:pt idx="9">
                    <c:v>49,20634921</c:v>
                  </c:pt>
                  <c:pt idx="10">
                    <c:v>83,33333333</c:v>
                  </c:pt>
                  <c:pt idx="11">
                    <c:v>48,71794872</c:v>
                  </c:pt>
                  <c:pt idx="12">
                    <c:v>81,81818182</c:v>
                  </c:pt>
                  <c:pt idx="13">
                    <c:v>56,94444444</c:v>
                  </c:pt>
                  <c:pt idx="14">
                    <c:v>52,38095238</c:v>
                  </c:pt>
                  <c:pt idx="15">
                    <c:v>70,45454545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E597-4AD3-86EB-370A5F01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overlap val="100"/>
        <c:axId val="725475904"/>
        <c:axId val="725480496"/>
      </c:barChart>
      <c:catAx>
        <c:axId val="86180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1804064"/>
        <c:crosses val="autoZero"/>
        <c:auto val="1"/>
        <c:lblAlgn val="ctr"/>
        <c:lblOffset val="100"/>
        <c:noMultiLvlLbl val="0"/>
      </c:catAx>
      <c:valAx>
        <c:axId val="86180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1803736"/>
        <c:crosses val="autoZero"/>
        <c:crossBetween val="between"/>
      </c:valAx>
      <c:valAx>
        <c:axId val="725480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5475904"/>
        <c:crosses val="max"/>
        <c:crossBetween val="between"/>
      </c:valAx>
      <c:catAx>
        <c:axId val="72547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548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'[1]Fig. 3.5'!$C$10</c:f>
              <c:strCache>
                <c:ptCount val="1"/>
                <c:pt idx="0">
                  <c:v>Sykefravær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F-4E73-8125-67F886FD83A9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F-4E73-8125-67F886FD83A9}"/>
              </c:ext>
            </c:extLst>
          </c:dPt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3.5'!$C$11:$C$26</c:f>
              <c:numCache>
                <c:formatCode>General</c:formatCode>
                <c:ptCount val="16"/>
                <c:pt idx="0">
                  <c:v>9.9</c:v>
                </c:pt>
                <c:pt idx="1">
                  <c:v>7.1</c:v>
                </c:pt>
                <c:pt idx="2">
                  <c:v>7</c:v>
                </c:pt>
                <c:pt idx="3">
                  <c:v>6.9</c:v>
                </c:pt>
                <c:pt idx="4">
                  <c:v>6.8</c:v>
                </c:pt>
                <c:pt idx="5">
                  <c:v>6.4</c:v>
                </c:pt>
                <c:pt idx="6">
                  <c:v>6.2</c:v>
                </c:pt>
                <c:pt idx="7">
                  <c:v>6.2</c:v>
                </c:pt>
                <c:pt idx="8">
                  <c:v>6.1</c:v>
                </c:pt>
                <c:pt idx="9">
                  <c:v>6</c:v>
                </c:pt>
                <c:pt idx="10">
                  <c:v>5.7</c:v>
                </c:pt>
                <c:pt idx="11">
                  <c:v>5.6</c:v>
                </c:pt>
                <c:pt idx="12">
                  <c:v>5.4</c:v>
                </c:pt>
                <c:pt idx="13">
                  <c:v>4.5999999999999996</c:v>
                </c:pt>
                <c:pt idx="14">
                  <c:v>4.3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BF-4E73-8125-67F886FD83A9}"/>
            </c:ext>
          </c:extLst>
        </c:ser>
        <c:ser>
          <c:idx val="1"/>
          <c:order val="1"/>
          <c:tx>
            <c:strRef>
              <c:f>'[1]Fig. 3.5'!$D$10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3.5'!$D$11:$D$26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BF-4E73-8125-67F886FD83A9}"/>
            </c:ext>
          </c:extLst>
        </c:ser>
        <c:ser>
          <c:idx val="2"/>
          <c:order val="2"/>
          <c:tx>
            <c:strRef>
              <c:f>'[1]Fig. 3.5'!$E$10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3.5'!$E$11:$E$26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BF-4E73-8125-67F886FD83A9}"/>
            </c:ext>
          </c:extLst>
        </c:ser>
        <c:ser>
          <c:idx val="3"/>
          <c:order val="3"/>
          <c:tx>
            <c:strRef>
              <c:f>'[1]Fig. 3.5'!$F$10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3.5'!$F$11:$F$26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BF-4E73-8125-67F886FD83A9}"/>
            </c:ext>
          </c:extLst>
        </c:ser>
        <c:ser>
          <c:idx val="4"/>
          <c:order val="4"/>
          <c:tx>
            <c:strRef>
              <c:f>'[1]Fig. 3.5'!$G$10</c:f>
              <c:strCache>
                <c:ptCount val="1"/>
                <c:pt idx="0">
                  <c:v>Blank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3.5'!$G$11:$G$26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BF-4E73-8125-67F886FD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61803736"/>
        <c:axId val="861804064"/>
      </c:barChart>
      <c:barChart>
        <c:barDir val="col"/>
        <c:grouping val="stacked"/>
        <c:varyColors val="0"/>
        <c:ser>
          <c:idx val="5"/>
          <c:order val="5"/>
          <c:tx>
            <c:strRef>
              <c:f>'[1]Fig. 3.5'!$H$10</c:f>
              <c:strCache>
                <c:ptCount val="1"/>
                <c:pt idx="0">
                  <c:v>Andel kvinner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7F04CE1-141D-4C37-99F7-9EF847848E0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2BF-4E73-8125-67F886FD83A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4D002C-5B62-4E7D-8C59-41C22E8FA64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2BF-4E73-8125-67F886FD83A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604A12-75E6-445C-A3A6-AA1446174B4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2BF-4E73-8125-67F886FD83A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F2C058C-CD20-4302-BDB2-7FA4A36BC81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2BF-4E73-8125-67F886FD83A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2BF-4E73-8125-67F886FD83A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1E31B32-2248-49C6-B7CB-53F9F930D60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2BF-4E73-8125-67F886FD83A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435817-50E7-4C01-9EBA-8D7452C9920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2BF-4E73-8125-67F886FD83A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6968FAF-023E-4B18-8B43-BDC8229BAE2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2BF-4E73-8125-67F886FD83A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F9B6FBF-3C08-4788-8FB5-0D0CE9DD9AF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2BF-4E73-8125-67F886FD83A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7C9E1D5-B42C-4141-9C20-B15852E6A7B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2BF-4E73-8125-67F886FD83A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0EA6377-268D-4925-BECC-7E1353FA2E6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2BF-4E73-8125-67F886FD83A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CB5C3D8-6C5D-4E93-9D30-04827FAB206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2BF-4E73-8125-67F886FD83A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AE1A6A0-870F-490B-978C-444B78F8E6B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2BF-4E73-8125-67F886FD83A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98B6947-F83C-44A5-B066-79693197106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52BF-4E73-8125-67F886FD83A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6D54690-AE9E-49F0-AFEE-A885C452F92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2BF-4E73-8125-67F886FD83A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44F8B36-5BC3-4027-86DD-5819B66D173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52BF-4E73-8125-67F886FD8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3.5'!$H$11:$H$26</c:f>
              <c:numCache>
                <c:formatCode>General</c:formatCode>
                <c:ptCount val="16"/>
                <c:pt idx="0">
                  <c:v>16.100000000000001</c:v>
                </c:pt>
                <c:pt idx="1">
                  <c:v>1.9</c:v>
                </c:pt>
                <c:pt idx="2">
                  <c:v>1</c:v>
                </c:pt>
                <c:pt idx="3">
                  <c:v>5.6</c:v>
                </c:pt>
                <c:pt idx="5">
                  <c:v>0.8</c:v>
                </c:pt>
                <c:pt idx="6">
                  <c:v>5.6</c:v>
                </c:pt>
                <c:pt idx="7">
                  <c:v>2.4</c:v>
                </c:pt>
                <c:pt idx="8">
                  <c:v>1.9</c:v>
                </c:pt>
                <c:pt idx="9">
                  <c:v>3.2</c:v>
                </c:pt>
                <c:pt idx="10">
                  <c:v>0.2</c:v>
                </c:pt>
                <c:pt idx="11">
                  <c:v>2</c:v>
                </c:pt>
                <c:pt idx="12">
                  <c:v>0.4</c:v>
                </c:pt>
                <c:pt idx="13">
                  <c:v>3.1</c:v>
                </c:pt>
                <c:pt idx="14">
                  <c:v>1</c:v>
                </c:pt>
                <c:pt idx="15">
                  <c:v>1.3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'[1]Fig. 3.5'!$K$11:$K$26</c15:f>
                <c15:dlblRangeCache>
                  <c:ptCount val="16"/>
                  <c:pt idx="0">
                    <c:v>79,7029703</c:v>
                  </c:pt>
                  <c:pt idx="1">
                    <c:v>41,30434783</c:v>
                  </c:pt>
                  <c:pt idx="2">
                    <c:v>20,83333333</c:v>
                  </c:pt>
                  <c:pt idx="3">
                    <c:v>68,29268293</c:v>
                  </c:pt>
                  <c:pt idx="5">
                    <c:v>9,756097561</c:v>
                  </c:pt>
                  <c:pt idx="6">
                    <c:v>45,90163934</c:v>
                  </c:pt>
                  <c:pt idx="7">
                    <c:v>53,33333333</c:v>
                  </c:pt>
                  <c:pt idx="8">
                    <c:v>26,02739726</c:v>
                  </c:pt>
                  <c:pt idx="9">
                    <c:v>50,79365079</c:v>
                  </c:pt>
                  <c:pt idx="10">
                    <c:v>16,66666667</c:v>
                  </c:pt>
                  <c:pt idx="11">
                    <c:v>51,28205128</c:v>
                  </c:pt>
                  <c:pt idx="12">
                    <c:v>18,18181818</c:v>
                  </c:pt>
                  <c:pt idx="13">
                    <c:v>43,05555556</c:v>
                  </c:pt>
                  <c:pt idx="14">
                    <c:v>47,61904762</c:v>
                  </c:pt>
                  <c:pt idx="15">
                    <c:v>29,54545455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52BF-4E73-8125-67F886FD83A9}"/>
            </c:ext>
          </c:extLst>
        </c:ser>
        <c:ser>
          <c:idx val="6"/>
          <c:order val="6"/>
          <c:tx>
            <c:strRef>
              <c:f>'[1]Fig. 3.5'!$I$10</c:f>
              <c:strCache>
                <c:ptCount val="1"/>
                <c:pt idx="0">
                  <c:v>Andel menn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C9D96C2-6159-403C-A4D2-1E0AF7F42500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2BF-4E73-8125-67F886FD83A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DE02706-2DE7-444E-B3E7-1AC9BD69D34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2BF-4E73-8125-67F886FD83A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698A25-8BA7-431D-B8F8-7E852EE59C2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52BF-4E73-8125-67F886FD83A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D71B4E8-274E-4E67-BC4B-409DEF9C610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2BF-4E73-8125-67F886FD83A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52BF-4E73-8125-67F886FD83A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B777463-0C04-4C55-B026-722705011D4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2BF-4E73-8125-67F886FD83A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32A2197-1AC3-4FB9-B8E8-CED97E4B8AC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52BF-4E73-8125-67F886FD83A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888FAF2-9FC2-4676-A191-DE42BD15530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52BF-4E73-8125-67F886FD83A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BE6931A-D63D-491B-9EEA-D3CA7F8608F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52BF-4E73-8125-67F886FD83A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26B2559-AB2F-4397-8EC0-6F37C445324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52BF-4E73-8125-67F886FD83A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9BA7C46-041D-4512-A7FE-83F6130823E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52BF-4E73-8125-67F886FD83A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2931FF8-2A5B-4CD2-B9DA-4334354AA86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52BF-4E73-8125-67F886FD83A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C4864A3-A012-4DDC-ADCF-0BBC110DC4D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52BF-4E73-8125-67F886FD83A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F1B7FB8-66EF-4EF7-AEF7-306AC6B6467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52BF-4E73-8125-67F886FD83A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8EDBD0C-DCCA-4F37-B9EA-717633117E5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52BF-4E73-8125-67F886FD83A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D4118AF-9489-4EE5-8CF2-1ED945944A3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52BF-4E73-8125-67F886FD8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'[1]Fig. 3.5'!$B$11:$B$26</c:f>
              <c:strCache>
                <c:ptCount val="16"/>
                <c:pt idx="0">
                  <c:v>Helse- og sosialtjenester</c:v>
                </c:pt>
                <c:pt idx="1">
                  <c:v>Forretningsmessig tjenesteyting</c:v>
                </c:pt>
                <c:pt idx="2">
                  <c:v>Transport og lagring</c:v>
                </c:pt>
                <c:pt idx="3">
                  <c:v>Undervisning</c:v>
                </c:pt>
                <c:pt idx="4">
                  <c:v>Alle næringer</c:v>
                </c:pt>
                <c:pt idx="5">
                  <c:v>Bygge- og anleggsvirksomhet</c:v>
                </c:pt>
                <c:pt idx="6">
                  <c:v>Varehandel, reparasjon av motorvogner</c:v>
                </c:pt>
                <c:pt idx="7">
                  <c:v>Personlig tjenesteyting</c:v>
                </c:pt>
                <c:pt idx="8">
                  <c:v>Industri</c:v>
                </c:pt>
                <c:pt idx="9">
                  <c:v>Off.adm., forsvar, sosialforsikring</c:v>
                </c:pt>
                <c:pt idx="10">
                  <c:v>Elektrisitet, vann og renovasjon</c:v>
                </c:pt>
                <c:pt idx="11">
                  <c:v>Overnattings- og serveringsvirksomhet</c:v>
                </c:pt>
                <c:pt idx="12">
                  <c:v>Jordbruk, skogbruk og fiske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3.5'!$I$11:$I$26</c:f>
              <c:numCache>
                <c:formatCode>General</c:formatCode>
                <c:ptCount val="16"/>
                <c:pt idx="0">
                  <c:v>4.0999999999999996</c:v>
                </c:pt>
                <c:pt idx="1">
                  <c:v>2.7</c:v>
                </c:pt>
                <c:pt idx="2">
                  <c:v>3.8</c:v>
                </c:pt>
                <c:pt idx="3">
                  <c:v>2.6</c:v>
                </c:pt>
                <c:pt idx="5">
                  <c:v>7.4</c:v>
                </c:pt>
                <c:pt idx="6">
                  <c:v>6.6</c:v>
                </c:pt>
                <c:pt idx="7">
                  <c:v>2.1</c:v>
                </c:pt>
                <c:pt idx="8">
                  <c:v>5.4</c:v>
                </c:pt>
                <c:pt idx="9">
                  <c:v>3.1</c:v>
                </c:pt>
                <c:pt idx="10">
                  <c:v>1</c:v>
                </c:pt>
                <c:pt idx="11">
                  <c:v>1.9</c:v>
                </c:pt>
                <c:pt idx="12">
                  <c:v>1.8</c:v>
                </c:pt>
                <c:pt idx="13">
                  <c:v>4.0999999999999996</c:v>
                </c:pt>
                <c:pt idx="14">
                  <c:v>1.1000000000000001</c:v>
                </c:pt>
                <c:pt idx="15">
                  <c:v>3.1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'[1]Fig. 3.5'!$L$11:$L$26</c15:f>
                <c15:dlblRangeCache>
                  <c:ptCount val="16"/>
                  <c:pt idx="0">
                    <c:v>20,2970297</c:v>
                  </c:pt>
                  <c:pt idx="1">
                    <c:v>58,69565217</c:v>
                  </c:pt>
                  <c:pt idx="2">
                    <c:v>79,16666667</c:v>
                  </c:pt>
                  <c:pt idx="3">
                    <c:v>31,70731707</c:v>
                  </c:pt>
                  <c:pt idx="5">
                    <c:v>90,24390244</c:v>
                  </c:pt>
                  <c:pt idx="6">
                    <c:v>54,09836066</c:v>
                  </c:pt>
                  <c:pt idx="7">
                    <c:v>46,66666667</c:v>
                  </c:pt>
                  <c:pt idx="8">
                    <c:v>73,97260274</c:v>
                  </c:pt>
                  <c:pt idx="9">
                    <c:v>49,20634921</c:v>
                  </c:pt>
                  <c:pt idx="10">
                    <c:v>83,33333333</c:v>
                  </c:pt>
                  <c:pt idx="11">
                    <c:v>48,71794872</c:v>
                  </c:pt>
                  <c:pt idx="12">
                    <c:v>81,81818182</c:v>
                  </c:pt>
                  <c:pt idx="13">
                    <c:v>56,94444444</c:v>
                  </c:pt>
                  <c:pt idx="14">
                    <c:v>52,38095238</c:v>
                  </c:pt>
                  <c:pt idx="15">
                    <c:v>70,45454545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52BF-4E73-8125-67F886FD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overlap val="100"/>
        <c:axId val="725475904"/>
        <c:axId val="725480496"/>
      </c:barChart>
      <c:catAx>
        <c:axId val="86180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1804064"/>
        <c:crosses val="autoZero"/>
        <c:auto val="1"/>
        <c:lblAlgn val="ctr"/>
        <c:lblOffset val="100"/>
        <c:noMultiLvlLbl val="0"/>
      </c:catAx>
      <c:valAx>
        <c:axId val="86180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1803736"/>
        <c:crosses val="autoZero"/>
        <c:crossBetween val="between"/>
      </c:valAx>
      <c:valAx>
        <c:axId val="725480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5475904"/>
        <c:crosses val="max"/>
        <c:crossBetween val="between"/>
      </c:valAx>
      <c:catAx>
        <c:axId val="72547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548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'[1]Fig. 3.6'!$C$2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'[1]Fig. 3.6'!$B$5:$B$20</c:f>
              <c:strCache>
                <c:ptCount val="16"/>
                <c:pt idx="0">
                  <c:v>Helse- og sosialtjenester</c:v>
                </c:pt>
                <c:pt idx="1">
                  <c:v>Transport og lagring</c:v>
                </c:pt>
                <c:pt idx="2">
                  <c:v>Alle næringer</c:v>
                </c:pt>
                <c:pt idx="3">
                  <c:v>Undervisning</c:v>
                </c:pt>
                <c:pt idx="4">
                  <c:v>Forretningsmessig tjenesteyting</c:v>
                </c:pt>
                <c:pt idx="5">
                  <c:v>Varehandel, reparasjon av motorvogner</c:v>
                </c:pt>
                <c:pt idx="6">
                  <c:v>Industri</c:v>
                </c:pt>
                <c:pt idx="7">
                  <c:v>Off.adm., forsvar, sosialforsikring</c:v>
                </c:pt>
                <c:pt idx="8">
                  <c:v>Personlig tjenesteyting</c:v>
                </c:pt>
                <c:pt idx="9">
                  <c:v>Jordbruk, skogbruk og fiske</c:v>
                </c:pt>
                <c:pt idx="10">
                  <c:v>Bygge- og anleggsvirksomhet</c:v>
                </c:pt>
                <c:pt idx="11">
                  <c:v>Overnattings- og serveringsvirksomhet</c:v>
                </c:pt>
                <c:pt idx="12">
                  <c:v>Elektrisitet, vann og renovasjon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3.6'!$C$5:$C$20</c:f>
              <c:numCache>
                <c:formatCode>General</c:formatCode>
                <c:ptCount val="16"/>
                <c:pt idx="0">
                  <c:v>6.75</c:v>
                </c:pt>
                <c:pt idx="1">
                  <c:v>6.625</c:v>
                </c:pt>
                <c:pt idx="2">
                  <c:v>5.2750000000000004</c:v>
                </c:pt>
                <c:pt idx="3">
                  <c:v>4.5500000000000007</c:v>
                </c:pt>
                <c:pt idx="4">
                  <c:v>6.05</c:v>
                </c:pt>
                <c:pt idx="5">
                  <c:v>5.1750000000000007</c:v>
                </c:pt>
                <c:pt idx="6">
                  <c:v>5.6999999999999993</c:v>
                </c:pt>
                <c:pt idx="7">
                  <c:v>4.3</c:v>
                </c:pt>
                <c:pt idx="8">
                  <c:v>4.7249999999999996</c:v>
                </c:pt>
                <c:pt idx="9">
                  <c:v>4.9250000000000007</c:v>
                </c:pt>
                <c:pt idx="10">
                  <c:v>6.4249999999999989</c:v>
                </c:pt>
                <c:pt idx="11">
                  <c:v>4.5999999999999996</c:v>
                </c:pt>
                <c:pt idx="12">
                  <c:v>5.1000000000000005</c:v>
                </c:pt>
                <c:pt idx="13">
                  <c:v>3.4749999999999996</c:v>
                </c:pt>
                <c:pt idx="14">
                  <c:v>2.8250000000000002</c:v>
                </c:pt>
                <c:pt idx="15">
                  <c:v>3.1999999999999997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F-4343-90DE-B2ECEB6477CC}"/>
            </c:ext>
          </c:extLst>
        </c:ser>
        <c:ser>
          <c:idx val="1"/>
          <c:order val="1"/>
          <c:tx>
            <c:strRef>
              <c:f>'[1]Fig. 3.6'!$D$2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'[1]Fig. 3.6'!$B$5:$B$20</c:f>
              <c:strCache>
                <c:ptCount val="16"/>
                <c:pt idx="0">
                  <c:v>Helse- og sosialtjenester</c:v>
                </c:pt>
                <c:pt idx="1">
                  <c:v>Transport og lagring</c:v>
                </c:pt>
                <c:pt idx="2">
                  <c:v>Alle næringer</c:v>
                </c:pt>
                <c:pt idx="3">
                  <c:v>Undervisning</c:v>
                </c:pt>
                <c:pt idx="4">
                  <c:v>Forretningsmessig tjenesteyting</c:v>
                </c:pt>
                <c:pt idx="5">
                  <c:v>Varehandel, reparasjon av motorvogner</c:v>
                </c:pt>
                <c:pt idx="6">
                  <c:v>Industri</c:v>
                </c:pt>
                <c:pt idx="7">
                  <c:v>Off.adm., forsvar, sosialforsikring</c:v>
                </c:pt>
                <c:pt idx="8">
                  <c:v>Personlig tjenesteyting</c:v>
                </c:pt>
                <c:pt idx="9">
                  <c:v>Jordbruk, skogbruk og fiske</c:v>
                </c:pt>
                <c:pt idx="10">
                  <c:v>Bygge- og anleggsvirksomhet</c:v>
                </c:pt>
                <c:pt idx="11">
                  <c:v>Overnattings- og serveringsvirksomhet</c:v>
                </c:pt>
                <c:pt idx="12">
                  <c:v>Elektrisitet, vann og renovasjon</c:v>
                </c:pt>
                <c:pt idx="13">
                  <c:v>Teknisk tjenesteyting, eiendomsdrift</c:v>
                </c:pt>
                <c:pt idx="14">
                  <c:v>Finansiering og forsikring</c:v>
                </c:pt>
                <c:pt idx="15">
                  <c:v>Informasjon og kommunikasjon</c:v>
                </c:pt>
              </c:strCache>
            </c:strRef>
          </c:cat>
          <c:val>
            <c:numRef>
              <c:f>'[1]Fig. 3.6'!$D$5:$D$20</c:f>
              <c:numCache>
                <c:formatCode>General</c:formatCode>
                <c:ptCount val="16"/>
                <c:pt idx="0">
                  <c:v>10.725</c:v>
                </c:pt>
                <c:pt idx="1">
                  <c:v>8.625</c:v>
                </c:pt>
                <c:pt idx="2">
                  <c:v>8.5500000000000007</c:v>
                </c:pt>
                <c:pt idx="3">
                  <c:v>8.125</c:v>
                </c:pt>
                <c:pt idx="4">
                  <c:v>7.9749999999999996</c:v>
                </c:pt>
                <c:pt idx="5">
                  <c:v>7.7499999999999991</c:v>
                </c:pt>
                <c:pt idx="6">
                  <c:v>7.5250000000000004</c:v>
                </c:pt>
                <c:pt idx="7">
                  <c:v>7.5250000000000004</c:v>
                </c:pt>
                <c:pt idx="8">
                  <c:v>7.4249999999999998</c:v>
                </c:pt>
                <c:pt idx="9">
                  <c:v>6.95</c:v>
                </c:pt>
                <c:pt idx="10">
                  <c:v>6.8249999999999993</c:v>
                </c:pt>
                <c:pt idx="11">
                  <c:v>6.625</c:v>
                </c:pt>
                <c:pt idx="12">
                  <c:v>6.375</c:v>
                </c:pt>
                <c:pt idx="13">
                  <c:v>6.0250000000000004</c:v>
                </c:pt>
                <c:pt idx="14">
                  <c:v>6</c:v>
                </c:pt>
                <c:pt idx="15">
                  <c:v>5.6000000000000005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F-4343-90DE-B2ECEB647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528584"/>
        <c:axId val="573518416"/>
      </c:barChart>
      <c:catAx>
        <c:axId val="57352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3518416"/>
        <c:crosses val="autoZero"/>
        <c:auto val="1"/>
        <c:lblAlgn val="ctr"/>
        <c:lblOffset val="100"/>
        <c:noMultiLvlLbl val="0"/>
      </c:catAx>
      <c:valAx>
        <c:axId val="57351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352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'[1]Fig. 3.7'!$B$5</c:f>
              <c:strCache>
                <c:ptCount val="1"/>
                <c:pt idx="0">
                  <c:v>2018-2022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'[1]Fig. 3.7'!$A$6:$A$21</c15:sqref>
                  </c15:fullRef>
                </c:ext>
              </c:extLst>
              <c:f>('[1]Fig. 3.7'!$A$6:$A$12,'[1]Fig. 3.7'!$A$14:$A$21)</c:f>
              <c:strCache>
                <c:ptCount val="15"/>
                <c:pt idx="0">
                  <c:v>Undervisning</c:v>
                </c:pt>
                <c:pt idx="1">
                  <c:v>Jordbruk, skogbruk og fiske</c:v>
                </c:pt>
                <c:pt idx="2">
                  <c:v>Forretningsmessig tjenesteyting</c:v>
                </c:pt>
                <c:pt idx="3">
                  <c:v>Varehandel, reparasjon av motorvogner</c:v>
                </c:pt>
                <c:pt idx="4">
                  <c:v> Teknisk tjenesteyting, eiendomsdrift</c:v>
                </c:pt>
                <c:pt idx="5">
                  <c:v>Bygge- og anleggsvirksomhet</c:v>
                </c:pt>
                <c:pt idx="6">
                  <c:v>Industri</c:v>
                </c:pt>
                <c:pt idx="7">
                  <c:v>Helse- og sosialtjenester</c:v>
                </c:pt>
                <c:pt idx="8">
                  <c:v>Personlig tjenesteyting</c:v>
                </c:pt>
                <c:pt idx="9">
                  <c:v>Elektrisitet, vann og renovasjon</c:v>
                </c:pt>
                <c:pt idx="10">
                  <c:v>Off.adm., forsvar, sosialforsikring</c:v>
                </c:pt>
                <c:pt idx="11">
                  <c:v>Transport og lagring</c:v>
                </c:pt>
                <c:pt idx="12">
                  <c:v>Overnattings- og serveringsvirksomhet</c:v>
                </c:pt>
                <c:pt idx="13">
                  <c:v>Informasjon og kommunikasjon</c:v>
                </c:pt>
                <c:pt idx="14">
                  <c:v>Finansiering og forsikring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'[1]Fig. 3.7'!$B$6:$B$21</c15:sqref>
                  </c15:fullRef>
                </c:ext>
              </c:extLst>
              <c:f>('[1]Fig. 3.7'!$B$6:$B$12,'[1]Fig. 3.7'!$B$14:$B$21)</c:f>
              <c:numCache>
                <c:formatCode>General</c:formatCode>
                <c:ptCount val="15"/>
                <c:pt idx="0">
                  <c:v>23.21428571428573</c:v>
                </c:pt>
                <c:pt idx="1">
                  <c:v>22.727272727272727</c:v>
                </c:pt>
                <c:pt idx="2">
                  <c:v>22.413793103448274</c:v>
                </c:pt>
                <c:pt idx="3">
                  <c:v>21.568627450980404</c:v>
                </c:pt>
                <c:pt idx="4">
                  <c:v>21.052631578947363</c:v>
                </c:pt>
                <c:pt idx="5">
                  <c:v>20.754716981132088</c:v>
                </c:pt>
                <c:pt idx="6">
                  <c:v>19.607843137254903</c:v>
                </c:pt>
                <c:pt idx="7">
                  <c:v>19.277108433734934</c:v>
                </c:pt>
                <c:pt idx="8">
                  <c:v>16.981132075471706</c:v>
                </c:pt>
                <c:pt idx="9">
                  <c:v>16.326530612244895</c:v>
                </c:pt>
                <c:pt idx="10">
                  <c:v>15.38461538461538</c:v>
                </c:pt>
                <c:pt idx="11">
                  <c:v>14.754098360655746</c:v>
                </c:pt>
                <c:pt idx="12">
                  <c:v>14.28571428571427</c:v>
                </c:pt>
                <c:pt idx="13">
                  <c:v>11.111111111111107</c:v>
                </c:pt>
                <c:pt idx="14">
                  <c:v>7.4999999999999956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E-4A19-81D6-D096F01CAFAE}"/>
            </c:ext>
          </c:extLst>
        </c:ser>
        <c:ser>
          <c:idx val="1"/>
          <c:order val="1"/>
          <c:tx>
            <c:strRef>
              <c:f>'[1]Fig. 3.7'!$C$5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'[1]Fig. 3.7'!$A$6:$A$21</c15:sqref>
                  </c15:fullRef>
                </c:ext>
              </c:extLst>
              <c:f>('[1]Fig. 3.7'!$A$6:$A$12,'[1]Fig. 3.7'!$A$14:$A$21)</c:f>
              <c:strCache>
                <c:ptCount val="15"/>
                <c:pt idx="0">
                  <c:v>Undervisning</c:v>
                </c:pt>
                <c:pt idx="1">
                  <c:v>Jordbruk, skogbruk og fiske</c:v>
                </c:pt>
                <c:pt idx="2">
                  <c:v>Forretningsmessig tjenesteyting</c:v>
                </c:pt>
                <c:pt idx="3">
                  <c:v>Varehandel, reparasjon av motorvogner</c:v>
                </c:pt>
                <c:pt idx="4">
                  <c:v> Teknisk tjenesteyting, eiendomsdrift</c:v>
                </c:pt>
                <c:pt idx="5">
                  <c:v>Bygge- og anleggsvirksomhet</c:v>
                </c:pt>
                <c:pt idx="6">
                  <c:v>Industri</c:v>
                </c:pt>
                <c:pt idx="7">
                  <c:v>Helse- og sosialtjenester</c:v>
                </c:pt>
                <c:pt idx="8">
                  <c:v>Personlig tjenesteyting</c:v>
                </c:pt>
                <c:pt idx="9">
                  <c:v>Elektrisitet, vann og renovasjon</c:v>
                </c:pt>
                <c:pt idx="10">
                  <c:v>Off.adm., forsvar, sosialforsikring</c:v>
                </c:pt>
                <c:pt idx="11">
                  <c:v>Transport og lagring</c:v>
                </c:pt>
                <c:pt idx="12">
                  <c:v>Overnattings- og serveringsvirksomhet</c:v>
                </c:pt>
                <c:pt idx="13">
                  <c:v>Informasjon og kommunikasjon</c:v>
                </c:pt>
                <c:pt idx="14">
                  <c:v>Finansiering og forsikring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'[1]Fig. 3.7'!$C$6:$C$21</c15:sqref>
                  </c15:fullRef>
                </c:ext>
              </c:extLst>
              <c:f>('[1]Fig. 3.7'!$C$6:$C$12,'[1]Fig. 3.7'!$C$14:$C$21)</c:f>
              <c:numCache>
                <c:formatCode>General</c:formatCode>
                <c:ptCount val="15"/>
                <c:pt idx="0">
                  <c:v>3.5714285714285747</c:v>
                </c:pt>
                <c:pt idx="1">
                  <c:v>0</c:v>
                </c:pt>
                <c:pt idx="2">
                  <c:v>1.7241379310344922</c:v>
                </c:pt>
                <c:pt idx="3">
                  <c:v>1.960784313725501</c:v>
                </c:pt>
                <c:pt idx="4">
                  <c:v>0</c:v>
                </c:pt>
                <c:pt idx="5">
                  <c:v>0</c:v>
                </c:pt>
                <c:pt idx="6">
                  <c:v>-1.9607843137254832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1.9230769230769162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2.4999999999999911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E-4A19-81D6-D096F01CAFAE}"/>
            </c:ext>
          </c:extLst>
        </c:ser>
        <c:ser>
          <c:idx val="2"/>
          <c:order val="2"/>
          <c:tx>
            <c:strRef>
              <c:f>'[1]Fig. 3.7'!$D$5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'[1]Fig. 3.7'!$A$6:$A$21</c15:sqref>
                  </c15:fullRef>
                </c:ext>
              </c:extLst>
              <c:f>('[1]Fig. 3.7'!$A$6:$A$12,'[1]Fig. 3.7'!$A$14:$A$21)</c:f>
              <c:strCache>
                <c:ptCount val="15"/>
                <c:pt idx="0">
                  <c:v>Undervisning</c:v>
                </c:pt>
                <c:pt idx="1">
                  <c:v>Jordbruk, skogbruk og fiske</c:v>
                </c:pt>
                <c:pt idx="2">
                  <c:v>Forretningsmessig tjenesteyting</c:v>
                </c:pt>
                <c:pt idx="3">
                  <c:v>Varehandel, reparasjon av motorvogner</c:v>
                </c:pt>
                <c:pt idx="4">
                  <c:v> Teknisk tjenesteyting, eiendomsdrift</c:v>
                </c:pt>
                <c:pt idx="5">
                  <c:v>Bygge- og anleggsvirksomhet</c:v>
                </c:pt>
                <c:pt idx="6">
                  <c:v>Industri</c:v>
                </c:pt>
                <c:pt idx="7">
                  <c:v>Helse- og sosialtjenester</c:v>
                </c:pt>
                <c:pt idx="8">
                  <c:v>Personlig tjenesteyting</c:v>
                </c:pt>
                <c:pt idx="9">
                  <c:v>Elektrisitet, vann og renovasjon</c:v>
                </c:pt>
                <c:pt idx="10">
                  <c:v>Off.adm., forsvar, sosialforsikring</c:v>
                </c:pt>
                <c:pt idx="11">
                  <c:v>Transport og lagring</c:v>
                </c:pt>
                <c:pt idx="12">
                  <c:v>Overnattings- og serveringsvirksomhet</c:v>
                </c:pt>
                <c:pt idx="13">
                  <c:v>Informasjon og kommunikasjon</c:v>
                </c:pt>
                <c:pt idx="14">
                  <c:v>Finansiering og forsikring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'[1]Fig. 3.7'!$D$6:$D$21</c15:sqref>
                  </c15:fullRef>
                </c:ext>
              </c:extLst>
              <c:f>('[1]Fig. 3.7'!$D$6:$D$12,'[1]Fig. 3.7'!$D$14:$D$21)</c:f>
              <c:numCache>
                <c:formatCode>General</c:formatCode>
                <c:ptCount val="15"/>
                <c:pt idx="0">
                  <c:v>1.7241379310344922</c:v>
                </c:pt>
                <c:pt idx="1">
                  <c:v>6.8181818181818139</c:v>
                </c:pt>
                <c:pt idx="2">
                  <c:v>10.169491525423723</c:v>
                </c:pt>
                <c:pt idx="3">
                  <c:v>9.615384615384615</c:v>
                </c:pt>
                <c:pt idx="4">
                  <c:v>2.6315789473684239</c:v>
                </c:pt>
                <c:pt idx="5">
                  <c:v>13.207547169811324</c:v>
                </c:pt>
                <c:pt idx="6">
                  <c:v>8.0000000000000071</c:v>
                </c:pt>
                <c:pt idx="7">
                  <c:v>8.4337349397590273</c:v>
                </c:pt>
                <c:pt idx="8">
                  <c:v>3.7735849056603805</c:v>
                </c:pt>
                <c:pt idx="9">
                  <c:v>-4.0816326530612272</c:v>
                </c:pt>
                <c:pt idx="10">
                  <c:v>-7.547169811320745</c:v>
                </c:pt>
                <c:pt idx="11">
                  <c:v>8.1967213114754109</c:v>
                </c:pt>
                <c:pt idx="12">
                  <c:v>10.204081632653059</c:v>
                </c:pt>
                <c:pt idx="13">
                  <c:v>-11.111111111111107</c:v>
                </c:pt>
                <c:pt idx="14">
                  <c:v>-14.634146341463408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FE-4A19-81D6-D096F01CAFAE}"/>
            </c:ext>
          </c:extLst>
        </c:ser>
        <c:ser>
          <c:idx val="3"/>
          <c:order val="3"/>
          <c:tx>
            <c:strRef>
              <c:f>'[1]Fig. 3.7'!$E$5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'[1]Fig. 3.7'!$A$6:$A$21</c15:sqref>
                  </c15:fullRef>
                </c:ext>
              </c:extLst>
              <c:f>('[1]Fig. 3.7'!$A$6:$A$12,'[1]Fig. 3.7'!$A$14:$A$21)</c:f>
              <c:strCache>
                <c:ptCount val="15"/>
                <c:pt idx="0">
                  <c:v>Undervisning</c:v>
                </c:pt>
                <c:pt idx="1">
                  <c:v>Jordbruk, skogbruk og fiske</c:v>
                </c:pt>
                <c:pt idx="2">
                  <c:v>Forretningsmessig tjenesteyting</c:v>
                </c:pt>
                <c:pt idx="3">
                  <c:v>Varehandel, reparasjon av motorvogner</c:v>
                </c:pt>
                <c:pt idx="4">
                  <c:v> Teknisk tjenesteyting, eiendomsdrift</c:v>
                </c:pt>
                <c:pt idx="5">
                  <c:v>Bygge- og anleggsvirksomhet</c:v>
                </c:pt>
                <c:pt idx="6">
                  <c:v>Industri</c:v>
                </c:pt>
                <c:pt idx="7">
                  <c:v>Helse- og sosialtjenester</c:v>
                </c:pt>
                <c:pt idx="8">
                  <c:v>Personlig tjenesteyting</c:v>
                </c:pt>
                <c:pt idx="9">
                  <c:v>Elektrisitet, vann og renovasjon</c:v>
                </c:pt>
                <c:pt idx="10">
                  <c:v>Off.adm., forsvar, sosialforsikring</c:v>
                </c:pt>
                <c:pt idx="11">
                  <c:v>Transport og lagring</c:v>
                </c:pt>
                <c:pt idx="12">
                  <c:v>Overnattings- og serveringsvirksomhet</c:v>
                </c:pt>
                <c:pt idx="13">
                  <c:v>Informasjon og kommunikasjon</c:v>
                </c:pt>
                <c:pt idx="14">
                  <c:v>Finansiering og forsikring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'[1]Fig. 3.7'!$E$6:$E$21</c15:sqref>
                  </c15:fullRef>
                </c:ext>
              </c:extLst>
              <c:f>('[1]Fig. 3.7'!$E$6:$E$12,'[1]Fig. 3.7'!$E$14:$E$21)</c:f>
              <c:numCache>
                <c:formatCode>General</c:formatCode>
                <c:ptCount val="15"/>
                <c:pt idx="0">
                  <c:v>10.169491525423723</c:v>
                </c:pt>
                <c:pt idx="1">
                  <c:v>2.1276595744680775</c:v>
                </c:pt>
                <c:pt idx="2">
                  <c:v>0</c:v>
                </c:pt>
                <c:pt idx="3">
                  <c:v>-1.7543859649122899</c:v>
                </c:pt>
                <c:pt idx="4">
                  <c:v>0</c:v>
                </c:pt>
                <c:pt idx="5">
                  <c:v>-1.6666666666666607</c:v>
                </c:pt>
                <c:pt idx="6">
                  <c:v>1.8518518518518452</c:v>
                </c:pt>
                <c:pt idx="7">
                  <c:v>4.4444444444444482</c:v>
                </c:pt>
                <c:pt idx="8">
                  <c:v>1.8181818181818119</c:v>
                </c:pt>
                <c:pt idx="9">
                  <c:v>4.2553191489361737</c:v>
                </c:pt>
                <c:pt idx="10">
                  <c:v>2.0408163265306047</c:v>
                </c:pt>
                <c:pt idx="11">
                  <c:v>-1.5151515151515098</c:v>
                </c:pt>
                <c:pt idx="12">
                  <c:v>-5.5555555555555687</c:v>
                </c:pt>
                <c:pt idx="13">
                  <c:v>0</c:v>
                </c:pt>
                <c:pt idx="14">
                  <c:v>2.8571428571428599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FE-4A19-81D6-D096F01CAFAE}"/>
            </c:ext>
          </c:extLst>
        </c:ser>
        <c:ser>
          <c:idx val="4"/>
          <c:order val="4"/>
          <c:tx>
            <c:strRef>
              <c:f>'[1]Fig. 3.7'!$F$5</c:f>
              <c:strCache>
                <c:ptCount val="1"/>
                <c:pt idx="0">
                  <c:v>2021-2022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'[1]Fig. 3.7'!$A$6:$A$21</c15:sqref>
                  </c15:fullRef>
                </c:ext>
              </c:extLst>
              <c:f>('[1]Fig. 3.7'!$A$6:$A$12,'[1]Fig. 3.7'!$A$14:$A$21)</c:f>
              <c:strCache>
                <c:ptCount val="15"/>
                <c:pt idx="0">
                  <c:v>Undervisning</c:v>
                </c:pt>
                <c:pt idx="1">
                  <c:v>Jordbruk, skogbruk og fiske</c:v>
                </c:pt>
                <c:pt idx="2">
                  <c:v>Forretningsmessig tjenesteyting</c:v>
                </c:pt>
                <c:pt idx="3">
                  <c:v>Varehandel, reparasjon av motorvogner</c:v>
                </c:pt>
                <c:pt idx="4">
                  <c:v> Teknisk tjenesteyting, eiendomsdrift</c:v>
                </c:pt>
                <c:pt idx="5">
                  <c:v>Bygge- og anleggsvirksomhet</c:v>
                </c:pt>
                <c:pt idx="6">
                  <c:v>Industri</c:v>
                </c:pt>
                <c:pt idx="7">
                  <c:v>Helse- og sosialtjenester</c:v>
                </c:pt>
                <c:pt idx="8">
                  <c:v>Personlig tjenesteyting</c:v>
                </c:pt>
                <c:pt idx="9">
                  <c:v>Elektrisitet, vann og renovasjon</c:v>
                </c:pt>
                <c:pt idx="10">
                  <c:v>Off.adm., forsvar, sosialforsikring</c:v>
                </c:pt>
                <c:pt idx="11">
                  <c:v>Transport og lagring</c:v>
                </c:pt>
                <c:pt idx="12">
                  <c:v>Overnattings- og serveringsvirksomhet</c:v>
                </c:pt>
                <c:pt idx="13">
                  <c:v>Informasjon og kommunikasjon</c:v>
                </c:pt>
                <c:pt idx="14">
                  <c:v>Finansiering og forsikring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'[1]Fig. 3.7'!$F$6:$F$21</c15:sqref>
                  </c15:fullRef>
                </c:ext>
              </c:extLst>
              <c:f>('[1]Fig. 3.7'!$F$6:$F$12,'[1]Fig. 3.7'!$F$14:$F$21)</c:f>
              <c:numCache>
                <c:formatCode>General</c:formatCode>
                <c:ptCount val="15"/>
                <c:pt idx="0">
                  <c:v>6.1538461538461586</c:v>
                </c:pt>
                <c:pt idx="1">
                  <c:v>12.500000000000011</c:v>
                </c:pt>
                <c:pt idx="2">
                  <c:v>9.2307692307692264</c:v>
                </c:pt>
                <c:pt idx="3">
                  <c:v>10.714285714285724</c:v>
                </c:pt>
                <c:pt idx="4">
                  <c:v>17.948717948717942</c:v>
                </c:pt>
                <c:pt idx="5">
                  <c:v>8.4745762711864394</c:v>
                </c:pt>
                <c:pt idx="6">
                  <c:v>10.909090909090903</c:v>
                </c:pt>
                <c:pt idx="7">
                  <c:v>5.3191489361702127</c:v>
                </c:pt>
                <c:pt idx="8">
                  <c:v>10.714285714285724</c:v>
                </c:pt>
                <c:pt idx="9">
                  <c:v>16.326530612244895</c:v>
                </c:pt>
                <c:pt idx="10">
                  <c:v>20</c:v>
                </c:pt>
                <c:pt idx="11">
                  <c:v>7.6923076923076925</c:v>
                </c:pt>
                <c:pt idx="12">
                  <c:v>9.8039215686274517</c:v>
                </c:pt>
                <c:pt idx="13">
                  <c:v>24.999999999999993</c:v>
                </c:pt>
                <c:pt idx="14">
                  <c:v>19.444444444444436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FE-4A19-81D6-D096F01CA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9010456"/>
        <c:axId val="989010784"/>
      </c:barChart>
      <c:catAx>
        <c:axId val="98901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89010784"/>
        <c:crosses val="autoZero"/>
        <c:auto val="1"/>
        <c:lblAlgn val="ctr"/>
        <c:lblOffset val="100"/>
        <c:noMultiLvlLbl val="0"/>
      </c:catAx>
      <c:valAx>
        <c:axId val="98901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8901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'[1]Fig. 3.8'!$B$7</c:f>
              <c:strCache>
                <c:ptCount val="1"/>
                <c:pt idx="0">
                  <c:v>Allment og uspesifisert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3.8'!$C$7:$H$7</c:f>
              <c:numCache>
                <c:formatCode>General</c:formatCode>
                <c:ptCount val="6"/>
                <c:pt idx="0">
                  <c:v>6</c:v>
                </c:pt>
                <c:pt idx="1">
                  <c:v>5.8</c:v>
                </c:pt>
                <c:pt idx="2">
                  <c:v>5.8</c:v>
                </c:pt>
                <c:pt idx="3">
                  <c:v>6.3</c:v>
                </c:pt>
                <c:pt idx="4">
                  <c:v>6.7</c:v>
                </c:pt>
                <c:pt idx="5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1-41E7-B41E-AF4A6392A72A}"/>
            </c:ext>
          </c:extLst>
        </c:ser>
        <c:ser>
          <c:idx val="1"/>
          <c:order val="1"/>
          <c:tx>
            <c:strRef>
              <c:f>'[1]Fig. 3.8'!$B$8</c:f>
              <c:strCache>
                <c:ptCount val="1"/>
                <c:pt idx="0">
                  <c:v>Andre lidelser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3.8'!$C$8:$H$8</c:f>
              <c:numCache>
                <c:formatCode>General</c:formatCode>
                <c:ptCount val="6"/>
                <c:pt idx="0">
                  <c:v>9.3000000000000007</c:v>
                </c:pt>
                <c:pt idx="1">
                  <c:v>9</c:v>
                </c:pt>
                <c:pt idx="2">
                  <c:v>9.1</c:v>
                </c:pt>
                <c:pt idx="3">
                  <c:v>8.4</c:v>
                </c:pt>
                <c:pt idx="4">
                  <c:v>8</c:v>
                </c:pt>
                <c:pt idx="5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1-41E7-B41E-AF4A6392A72A}"/>
            </c:ext>
          </c:extLst>
        </c:ser>
        <c:ser>
          <c:idx val="2"/>
          <c:order val="2"/>
          <c:tx>
            <c:strRef>
              <c:f>'[1]Fig. 3.8'!$B$9</c:f>
              <c:strCache>
                <c:ptCount val="1"/>
                <c:pt idx="0">
                  <c:v>Hjerte- og kar sykdommer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3.8'!$C$9:$H$9</c:f>
              <c:numCache>
                <c:formatCode>General</c:formatCode>
                <c:ptCount val="6"/>
                <c:pt idx="0">
                  <c:v>3.8</c:v>
                </c:pt>
                <c:pt idx="1">
                  <c:v>3.6</c:v>
                </c:pt>
                <c:pt idx="2">
                  <c:v>3.6</c:v>
                </c:pt>
                <c:pt idx="3">
                  <c:v>3.4</c:v>
                </c:pt>
                <c:pt idx="4">
                  <c:v>3.2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C1-41E7-B41E-AF4A6392A72A}"/>
            </c:ext>
          </c:extLst>
        </c:ser>
        <c:ser>
          <c:idx val="3"/>
          <c:order val="3"/>
          <c:tx>
            <c:strRef>
              <c:f>'[1]Fig. 3.8'!$B$10</c:f>
              <c:strCache>
                <c:ptCount val="1"/>
                <c:pt idx="0">
                  <c:v>Muskel-/skjelettlidelser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3.8'!$C$10:$H$10</c:f>
              <c:numCache>
                <c:formatCode>General</c:formatCode>
                <c:ptCount val="6"/>
                <c:pt idx="0">
                  <c:v>38</c:v>
                </c:pt>
                <c:pt idx="1">
                  <c:v>37.5</c:v>
                </c:pt>
                <c:pt idx="2">
                  <c:v>36.799999999999997</c:v>
                </c:pt>
                <c:pt idx="3">
                  <c:v>35.700000000000003</c:v>
                </c:pt>
                <c:pt idx="4">
                  <c:v>35.200000000000003</c:v>
                </c:pt>
                <c:pt idx="5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C1-41E7-B41E-AF4A6392A72A}"/>
            </c:ext>
          </c:extLst>
        </c:ser>
        <c:ser>
          <c:idx val="4"/>
          <c:order val="4"/>
          <c:tx>
            <c:strRef>
              <c:f>'[1]Fig. 3.8'!$B$11</c:f>
              <c:strCache>
                <c:ptCount val="1"/>
                <c:pt idx="0">
                  <c:v>Psykiske lidelser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3.8'!$C$11:$H$11</c:f>
              <c:numCache>
                <c:formatCode>General</c:formatCode>
                <c:ptCount val="6"/>
                <c:pt idx="0">
                  <c:v>20.5</c:v>
                </c:pt>
                <c:pt idx="1">
                  <c:v>21</c:v>
                </c:pt>
                <c:pt idx="2">
                  <c:v>22.1</c:v>
                </c:pt>
                <c:pt idx="3">
                  <c:v>21.5</c:v>
                </c:pt>
                <c:pt idx="4">
                  <c:v>22.1</c:v>
                </c:pt>
                <c:pt idx="5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C1-41E7-B41E-AF4A6392A72A}"/>
            </c:ext>
          </c:extLst>
        </c:ser>
        <c:ser>
          <c:idx val="5"/>
          <c:order val="5"/>
          <c:tx>
            <c:strRef>
              <c:f>'[1]Fig. 3.8'!$B$12</c:f>
              <c:strCache>
                <c:ptCount val="1"/>
                <c:pt idx="0">
                  <c:v>Svangerskapssykdommer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3.8'!$C$12:$H$12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5.2</c:v>
                </c:pt>
                <c:pt idx="2">
                  <c:v>5.0999999999999996</c:v>
                </c:pt>
                <c:pt idx="3">
                  <c:v>4.8</c:v>
                </c:pt>
                <c:pt idx="4">
                  <c:v>4.8</c:v>
                </c:pt>
                <c:pt idx="5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C1-41E7-B41E-AF4A6392A72A}"/>
            </c:ext>
          </c:extLst>
        </c:ser>
        <c:ser>
          <c:idx val="6"/>
          <c:order val="6"/>
          <c:tx>
            <c:strRef>
              <c:f>'[1]Fig. 3.8'!$B$13</c:f>
              <c:strCache>
                <c:ptCount val="1"/>
                <c:pt idx="0">
                  <c:v>Sykdom i fordøyelsesorganene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3.8'!$C$13:$H$13</c:f>
              <c:numCache>
                <c:formatCode>General</c:formatCode>
                <c:ptCount val="6"/>
                <c:pt idx="0">
                  <c:v>5.0999999999999996</c:v>
                </c:pt>
                <c:pt idx="1">
                  <c:v>5</c:v>
                </c:pt>
                <c:pt idx="2">
                  <c:v>5.0999999999999996</c:v>
                </c:pt>
                <c:pt idx="3">
                  <c:v>4.5999999999999996</c:v>
                </c:pt>
                <c:pt idx="4">
                  <c:v>4.4000000000000004</c:v>
                </c:pt>
                <c:pt idx="5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C1-41E7-B41E-AF4A6392A72A}"/>
            </c:ext>
          </c:extLst>
        </c:ser>
        <c:ser>
          <c:idx val="7"/>
          <c:order val="7"/>
          <c:tx>
            <c:strRef>
              <c:f>'[1]Fig. 3.8'!$B$14</c:f>
              <c:strCache>
                <c:ptCount val="1"/>
                <c:pt idx="0">
                  <c:v>Sykdommer i luftveiene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3.8'!$C$14:$H$14</c:f>
              <c:numCache>
                <c:formatCode>General</c:formatCode>
                <c:ptCount val="6"/>
                <c:pt idx="0">
                  <c:v>6.5</c:v>
                </c:pt>
                <c:pt idx="1">
                  <c:v>6.9</c:v>
                </c:pt>
                <c:pt idx="2">
                  <c:v>6.4</c:v>
                </c:pt>
                <c:pt idx="3">
                  <c:v>9.6</c:v>
                </c:pt>
                <c:pt idx="4">
                  <c:v>9.5</c:v>
                </c:pt>
                <c:pt idx="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C1-41E7-B41E-AF4A6392A72A}"/>
            </c:ext>
          </c:extLst>
        </c:ser>
        <c:ser>
          <c:idx val="8"/>
          <c:order val="8"/>
          <c:tx>
            <c:strRef>
              <c:f>'[1]Fig. 3.8'!$B$15</c:f>
              <c:strCache>
                <c:ptCount val="1"/>
                <c:pt idx="0">
                  <c:v>Sykdommer i nervesystemet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'[1]Fig. 3.8'!$C$4:$H$4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'[1]Fig. 3.8'!$C$15:$H$15</c:f>
              <c:numCache>
                <c:formatCode>General</c:formatCode>
                <c:ptCount val="6"/>
                <c:pt idx="0">
                  <c:v>5.6</c:v>
                </c:pt>
                <c:pt idx="1">
                  <c:v>5.8</c:v>
                </c:pt>
                <c:pt idx="2">
                  <c:v>5.8</c:v>
                </c:pt>
                <c:pt idx="3">
                  <c:v>5.6</c:v>
                </c:pt>
                <c:pt idx="4">
                  <c:v>5.9</c:v>
                </c:pt>
                <c:pt idx="5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C1-41E7-B41E-AF4A6392A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4182496"/>
        <c:axId val="684184464"/>
      </c:lineChart>
      <c:catAx>
        <c:axId val="6841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4184464"/>
        <c:crosses val="autoZero"/>
        <c:auto val="1"/>
        <c:lblAlgn val="ctr"/>
        <c:lblOffset val="100"/>
        <c:noMultiLvlLbl val="0"/>
      </c:catAx>
      <c:valAx>
        <c:axId val="68418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418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'[1]Fig 3.9 (A og B)'!$B$9</c:f>
              <c:strCache>
                <c:ptCount val="1"/>
                <c:pt idx="0">
                  <c:v>Barnehager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'[1]Fig 3.9 (A og B)'!$C$5:$I$5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'[1]Fig 3.9 (A og B)'!$C$9:$I$9</c:f>
              <c:numCache>
                <c:formatCode>General</c:formatCode>
                <c:ptCount val="7"/>
                <c:pt idx="0">
                  <c:v>7.6744949498841599</c:v>
                </c:pt>
                <c:pt idx="1">
                  <c:v>8.0832513441013898</c:v>
                </c:pt>
                <c:pt idx="2">
                  <c:v>7.93825814047766</c:v>
                </c:pt>
                <c:pt idx="3">
                  <c:v>8.0043303554694596</c:v>
                </c:pt>
                <c:pt idx="4">
                  <c:v>8.8330233190610592</c:v>
                </c:pt>
                <c:pt idx="5">
                  <c:v>9.4225413664068505</c:v>
                </c:pt>
                <c:pt idx="6">
                  <c:v>9.5238995762935303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70-40F2-BCBF-CDC6C17D0E82}"/>
            </c:ext>
          </c:extLst>
        </c:ser>
        <c:ser>
          <c:idx val="1"/>
          <c:order val="1"/>
          <c:tx>
            <c:strRef>
              <c:f>'[1]Fig 3.9 (A og B)'!$B$10</c:f>
              <c:strCache>
                <c:ptCount val="1"/>
                <c:pt idx="0">
                  <c:v>Bygg og anlegg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'[1]Fig 3.9 (A og B)'!$C$5:$I$5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'[1]Fig 3.9 (A og B)'!$C$10:$I$10</c:f>
              <c:numCache>
                <c:formatCode>General</c:formatCode>
                <c:ptCount val="7"/>
                <c:pt idx="0">
                  <c:v>4.3770137273885101</c:v>
                </c:pt>
                <c:pt idx="1">
                  <c:v>4.4367403044284996</c:v>
                </c:pt>
                <c:pt idx="2">
                  <c:v>4.3886254123922699</c:v>
                </c:pt>
                <c:pt idx="3">
                  <c:v>4.4153796119508204</c:v>
                </c:pt>
                <c:pt idx="4">
                  <c:v>5.0013020518852001</c:v>
                </c:pt>
                <c:pt idx="5">
                  <c:v>4.8887189735025798</c:v>
                </c:pt>
                <c:pt idx="6">
                  <c:v>5.1147527784007503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0-40F2-BCBF-CDC6C17D0E82}"/>
            </c:ext>
          </c:extLst>
        </c:ser>
        <c:ser>
          <c:idx val="2"/>
          <c:order val="2"/>
          <c:tx>
            <c:strRef>
              <c:f>'[1]Fig 3.9 (A og B)'!$B$11</c:f>
              <c:strCache>
                <c:ptCount val="1"/>
                <c:pt idx="0">
                  <c:v>Leverandørindustri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'[1]Fig 3.9 (A og B)'!$C$5:$I$5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'[1]Fig 3.9 (A og B)'!$C$11:$I$11</c:f>
              <c:numCache>
                <c:formatCode>General</c:formatCode>
                <c:ptCount val="7"/>
                <c:pt idx="0">
                  <c:v>4.0168153579801702</c:v>
                </c:pt>
                <c:pt idx="1">
                  <c:v>4.1377685354368001</c:v>
                </c:pt>
                <c:pt idx="2">
                  <c:v>3.6461429996622301</c:v>
                </c:pt>
                <c:pt idx="3">
                  <c:v>3.3899617241761599</c:v>
                </c:pt>
                <c:pt idx="4">
                  <c:v>3.9217397422653399</c:v>
                </c:pt>
                <c:pt idx="5">
                  <c:v>4.0819641943952902</c:v>
                </c:pt>
                <c:pt idx="6">
                  <c:v>4.2302760239375896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70-40F2-BCBF-CDC6C17D0E82}"/>
            </c:ext>
          </c:extLst>
        </c:ser>
        <c:ser>
          <c:idx val="3"/>
          <c:order val="3"/>
          <c:tx>
            <c:strRef>
              <c:f>'[1]Fig 3.9 (A og B)'!$B$12</c:f>
              <c:strCache>
                <c:ptCount val="1"/>
                <c:pt idx="0">
                  <c:v>Næringsmiddelsindustri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'[1]Fig 3.9 (A og B)'!$C$5:$I$5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'[1]Fig 3.9 (A og B)'!$C$12:$I$12</c:f>
              <c:numCache>
                <c:formatCode>General</c:formatCode>
                <c:ptCount val="7"/>
                <c:pt idx="0">
                  <c:v>4.7960743419455802</c:v>
                </c:pt>
                <c:pt idx="1">
                  <c:v>4.9402623394147396</c:v>
                </c:pt>
                <c:pt idx="2">
                  <c:v>4.8486340802673098</c:v>
                </c:pt>
                <c:pt idx="3">
                  <c:v>4.8048293060147103</c:v>
                </c:pt>
                <c:pt idx="4">
                  <c:v>5.09662951332436</c:v>
                </c:pt>
                <c:pt idx="5">
                  <c:v>5.3322586465360704</c:v>
                </c:pt>
                <c:pt idx="6">
                  <c:v>5.6505579026713004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70-40F2-BCBF-CDC6C17D0E82}"/>
            </c:ext>
          </c:extLst>
        </c:ser>
        <c:ser>
          <c:idx val="4"/>
          <c:order val="4"/>
          <c:tx>
            <c:strRef>
              <c:f>'[1]Fig 3.9 (A og B)'!$B$13</c:f>
              <c:strCache>
                <c:ptCount val="1"/>
                <c:pt idx="0">
                  <c:v>Sykehjem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'[1]Fig 3.9 (A og B)'!$C$5:$I$5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'[1]Fig 3.9 (A og B)'!$C$13:$I$13</c:f>
              <c:numCache>
                <c:formatCode>General</c:formatCode>
                <c:ptCount val="7"/>
                <c:pt idx="0">
                  <c:v>8.0433594343324906</c:v>
                </c:pt>
                <c:pt idx="1">
                  <c:v>8.1914660850230803</c:v>
                </c:pt>
                <c:pt idx="2">
                  <c:v>7.9841958249628497</c:v>
                </c:pt>
                <c:pt idx="3">
                  <c:v>8.0617169231030008</c:v>
                </c:pt>
                <c:pt idx="4">
                  <c:v>8.7175081452469403</c:v>
                </c:pt>
                <c:pt idx="5">
                  <c:v>9.0524169059601896</c:v>
                </c:pt>
                <c:pt idx="6">
                  <c:v>8.7851193559772298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70-40F2-BCBF-CDC6C17D0E82}"/>
            </c:ext>
          </c:extLst>
        </c:ser>
        <c:ser>
          <c:idx val="5"/>
          <c:order val="5"/>
          <c:tx>
            <c:strRef>
              <c:f>'[1]Fig 3.9 (A og B)'!$B$14</c:f>
              <c:strCache>
                <c:ptCount val="1"/>
                <c:pt idx="0">
                  <c:v>Sykehus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'[1]Fig 3.9 (A og B)'!$C$5:$I$5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'[1]Fig 3.9 (A og B)'!$C$14:$I$14</c:f>
              <c:numCache>
                <c:formatCode>General</c:formatCode>
                <c:ptCount val="7"/>
                <c:pt idx="0">
                  <c:v>5.9316744912132497</c:v>
                </c:pt>
                <c:pt idx="1">
                  <c:v>6.0406584652380699</c:v>
                </c:pt>
                <c:pt idx="2">
                  <c:v>5.9439219460011499</c:v>
                </c:pt>
                <c:pt idx="3">
                  <c:v>6.0264883841141703</c:v>
                </c:pt>
                <c:pt idx="4">
                  <c:v>6.2463248752031699</c:v>
                </c:pt>
                <c:pt idx="5">
                  <c:v>6.4680979784108503</c:v>
                </c:pt>
                <c:pt idx="6">
                  <c:v>6.6550060483243199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70-40F2-BCBF-CDC6C17D0E82}"/>
            </c:ext>
          </c:extLst>
        </c:ser>
        <c:ser>
          <c:idx val="6"/>
          <c:order val="6"/>
          <c:tx>
            <c:strRef>
              <c:f>'[1]Fig 3.9 (A og B)'!$B$15</c:f>
              <c:strCache>
                <c:ptCount val="1"/>
                <c:pt idx="0">
                  <c:v>Rutebuss og persontrafikk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'[1]Fig 3.9 (A og B)'!$C$5:$I$5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'[1]Fig 3.9 (A og B)'!$C$15:$I$15</c:f>
              <c:numCache>
                <c:formatCode>General</c:formatCode>
                <c:ptCount val="7"/>
                <c:pt idx="0">
                  <c:v>6.5238173942529896</c:v>
                </c:pt>
                <c:pt idx="1">
                  <c:v>6.27695186067925</c:v>
                </c:pt>
                <c:pt idx="2">
                  <c:v>6.1727722499342903</c:v>
                </c:pt>
                <c:pt idx="3">
                  <c:v>6.1076104089901397</c:v>
                </c:pt>
                <c:pt idx="4">
                  <c:v>7.2386193336700799</c:v>
                </c:pt>
                <c:pt idx="5">
                  <c:v>6.9899501366921797</c:v>
                </c:pt>
                <c:pt idx="6">
                  <c:v>7.0443628905178501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70-40F2-BCBF-CDC6C17D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664136"/>
        <c:axId val="475664464"/>
      </c:lineChart>
      <c:catAx>
        <c:axId val="47566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664464"/>
        <c:crosses val="autoZero"/>
        <c:auto val="1"/>
        <c:lblAlgn val="ctr"/>
        <c:lblOffset val="100"/>
        <c:noMultiLvlLbl val="0"/>
      </c:catAx>
      <c:valAx>
        <c:axId val="47566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66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 A'!$C$4</c:f>
              <c:strCache>
                <c:ptCount val="1"/>
                <c:pt idx="0">
                  <c:v>Begge kjønn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A'!$B$5:$B$10</c:f>
              <c:strCache>
                <c:ptCount val="6"/>
                <c:pt idx="0">
                  <c:v>15-74 år</c:v>
                </c:pt>
                <c:pt idx="2">
                  <c:v>15-24 år</c:v>
                </c:pt>
                <c:pt idx="3">
                  <c:v>25-39 år</c:v>
                </c:pt>
                <c:pt idx="4">
                  <c:v>40-54 år</c:v>
                </c:pt>
                <c:pt idx="5">
                  <c:v>55-74 år</c:v>
                </c:pt>
              </c:strCache>
            </c:strRef>
          </c:cat>
          <c:val>
            <c:numRef>
              <c:f>'2.2 A'!$C$5:$C$10</c:f>
              <c:numCache>
                <c:formatCode>0.0</c:formatCode>
                <c:ptCount val="6"/>
                <c:pt idx="0">
                  <c:v>70.3</c:v>
                </c:pt>
                <c:pt idx="2">
                  <c:v>57.9</c:v>
                </c:pt>
                <c:pt idx="3">
                  <c:v>85.2</c:v>
                </c:pt>
                <c:pt idx="4">
                  <c:v>83.7</c:v>
                </c:pt>
                <c:pt idx="5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4-4515-85F0-463F022CC129}"/>
            </c:ext>
          </c:extLst>
        </c:ser>
        <c:ser>
          <c:idx val="1"/>
          <c:order val="1"/>
          <c:tx>
            <c:strRef>
              <c:f>'2.2 A'!$D$4</c:f>
              <c:strCache>
                <c:ptCount val="1"/>
                <c:pt idx="0">
                  <c:v>Menn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'2.2 A'!$B$5:$B$10</c:f>
              <c:strCache>
                <c:ptCount val="6"/>
                <c:pt idx="0">
                  <c:v>15-74 år</c:v>
                </c:pt>
                <c:pt idx="2">
                  <c:v>15-24 år</c:v>
                </c:pt>
                <c:pt idx="3">
                  <c:v>25-39 år</c:v>
                </c:pt>
                <c:pt idx="4">
                  <c:v>40-54 år</c:v>
                </c:pt>
                <c:pt idx="5">
                  <c:v>55-74 år</c:v>
                </c:pt>
              </c:strCache>
            </c:strRef>
          </c:cat>
          <c:val>
            <c:numRef>
              <c:f>'2.2 A'!$D$5:$D$10</c:f>
              <c:numCache>
                <c:formatCode>0.0</c:formatCode>
                <c:ptCount val="6"/>
                <c:pt idx="0">
                  <c:v>73.099999999999994</c:v>
                </c:pt>
                <c:pt idx="2">
                  <c:v>56.4</c:v>
                </c:pt>
                <c:pt idx="3">
                  <c:v>87.2</c:v>
                </c:pt>
                <c:pt idx="4">
                  <c:v>86.7</c:v>
                </c:pt>
                <c:pt idx="5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4-4515-85F0-463F022CC129}"/>
            </c:ext>
          </c:extLst>
        </c:ser>
        <c:ser>
          <c:idx val="2"/>
          <c:order val="2"/>
          <c:tx>
            <c:strRef>
              <c:f>'2.2 A'!$E$4</c:f>
              <c:strCache>
                <c:ptCount val="1"/>
                <c:pt idx="0">
                  <c:v>Kvinner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'2.2 A'!$B$5:$B$10</c:f>
              <c:strCache>
                <c:ptCount val="6"/>
                <c:pt idx="0">
                  <c:v>15-74 år</c:v>
                </c:pt>
                <c:pt idx="2">
                  <c:v>15-24 år</c:v>
                </c:pt>
                <c:pt idx="3">
                  <c:v>25-39 år</c:v>
                </c:pt>
                <c:pt idx="4">
                  <c:v>40-54 år</c:v>
                </c:pt>
                <c:pt idx="5">
                  <c:v>55-74 år</c:v>
                </c:pt>
              </c:strCache>
            </c:strRef>
          </c:cat>
          <c:val>
            <c:numRef>
              <c:f>'2.2 A'!$E$5:$E$10</c:f>
              <c:numCache>
                <c:formatCode>0.0</c:formatCode>
                <c:ptCount val="6"/>
                <c:pt idx="0">
                  <c:v>67.400000000000006</c:v>
                </c:pt>
                <c:pt idx="2">
                  <c:v>59.4</c:v>
                </c:pt>
                <c:pt idx="3">
                  <c:v>83.2</c:v>
                </c:pt>
                <c:pt idx="4">
                  <c:v>80.5</c:v>
                </c:pt>
                <c:pt idx="5">
                  <c:v>45.3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4-4515-85F0-463F022CC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780351"/>
        <c:axId val="506782271"/>
      </c:barChart>
      <c:catAx>
        <c:axId val="50678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6782271"/>
        <c:crosses val="autoZero"/>
        <c:auto val="1"/>
        <c:lblAlgn val="ctr"/>
        <c:lblOffset val="100"/>
        <c:noMultiLvlLbl val="0"/>
      </c:catAx>
      <c:valAx>
        <c:axId val="50678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678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'[1]Fig 3.9 (A og B)'!$C$24</c:f>
              <c:strCache>
                <c:ptCount val="1"/>
                <c:pt idx="0">
                  <c:v>2018-2022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 3.9 (A og B)'!$B$29:$B$35</c:f>
              <c:strCache>
                <c:ptCount val="7"/>
                <c:pt idx="0">
                  <c:v>Barnehager</c:v>
                </c:pt>
                <c:pt idx="1">
                  <c:v>Bygg og anlegg</c:v>
                </c:pt>
                <c:pt idx="2">
                  <c:v>Leverandørindustri</c:v>
                </c:pt>
                <c:pt idx="3">
                  <c:v>Næringsmiddelsindustri</c:v>
                </c:pt>
                <c:pt idx="4">
                  <c:v>Sykehjem</c:v>
                </c:pt>
                <c:pt idx="5">
                  <c:v>Sykehus</c:v>
                </c:pt>
                <c:pt idx="6">
                  <c:v>Rutebuss og persontrafikk</c:v>
                </c:pt>
              </c:strCache>
            </c:strRef>
          </c:cat>
          <c:val>
            <c:numRef>
              <c:f>'[1]Fig 3.9 (A og B)'!$C$29:$C$35</c:f>
              <c:numCache>
                <c:formatCode>General</c:formatCode>
                <c:ptCount val="7"/>
                <c:pt idx="0">
                  <c:v>19.974677161612931</c:v>
                </c:pt>
                <c:pt idx="1">
                  <c:v>16.545667441976171</c:v>
                </c:pt>
                <c:pt idx="2">
                  <c:v>16.02057363985648</c:v>
                </c:pt>
                <c:pt idx="3">
                  <c:v>16.53916977706389</c:v>
                </c:pt>
                <c:pt idx="4">
                  <c:v>10.031361311433098</c:v>
                </c:pt>
                <c:pt idx="5">
                  <c:v>11.963213998823807</c:v>
                </c:pt>
                <c:pt idx="6">
                  <c:v>14.119922221216537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2-4579-A175-93376EB01B42}"/>
            </c:ext>
          </c:extLst>
        </c:ser>
        <c:ser>
          <c:idx val="1"/>
          <c:order val="1"/>
          <c:tx>
            <c:strRef>
              <c:f>'[1]Fig 3.9 (A og B)'!$D$24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'[1]Fig 3.9 (A og B)'!$B$29:$B$35</c:f>
              <c:strCache>
                <c:ptCount val="7"/>
                <c:pt idx="0">
                  <c:v>Barnehager</c:v>
                </c:pt>
                <c:pt idx="1">
                  <c:v>Bygg og anlegg</c:v>
                </c:pt>
                <c:pt idx="2">
                  <c:v>Leverandørindustri</c:v>
                </c:pt>
                <c:pt idx="3">
                  <c:v>Næringsmiddelsindustri</c:v>
                </c:pt>
                <c:pt idx="4">
                  <c:v>Sykehjem</c:v>
                </c:pt>
                <c:pt idx="5">
                  <c:v>Sykehus</c:v>
                </c:pt>
                <c:pt idx="6">
                  <c:v>Rutebuss og persontrafikk</c:v>
                </c:pt>
              </c:strCache>
            </c:strRef>
          </c:cat>
          <c:val>
            <c:numRef>
              <c:f>'[1]Fig 3.9 (A og B)'!$D$29:$D$35</c:f>
              <c:numCache>
                <c:formatCode>General</c:formatCode>
                <c:ptCount val="7"/>
                <c:pt idx="0">
                  <c:v>0.83232635954345413</c:v>
                </c:pt>
                <c:pt idx="1">
                  <c:v>0.60962595447321666</c:v>
                </c:pt>
                <c:pt idx="2">
                  <c:v>-7.0260896380038353</c:v>
                </c:pt>
                <c:pt idx="3">
                  <c:v>-0.90344566175603302</c:v>
                </c:pt>
                <c:pt idx="4">
                  <c:v>0.97093182381347432</c:v>
                </c:pt>
                <c:pt idx="5">
                  <c:v>1.3890902145605744</c:v>
                </c:pt>
                <c:pt idx="6">
                  <c:v>-1.0556333249593683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2-4579-A175-93376EB01B42}"/>
            </c:ext>
          </c:extLst>
        </c:ser>
        <c:ser>
          <c:idx val="2"/>
          <c:order val="2"/>
          <c:tx>
            <c:strRef>
              <c:f>'[1]Fig 3.9 (A og B)'!$E$24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 3.9 (A og B)'!$B$29:$B$35</c:f>
              <c:strCache>
                <c:ptCount val="7"/>
                <c:pt idx="0">
                  <c:v>Barnehager</c:v>
                </c:pt>
                <c:pt idx="1">
                  <c:v>Bygg og anlegg</c:v>
                </c:pt>
                <c:pt idx="2">
                  <c:v>Leverandørindustri</c:v>
                </c:pt>
                <c:pt idx="3">
                  <c:v>Næringsmiddelsindustri</c:v>
                </c:pt>
                <c:pt idx="4">
                  <c:v>Sykehjem</c:v>
                </c:pt>
                <c:pt idx="5">
                  <c:v>Sykehus</c:v>
                </c:pt>
                <c:pt idx="6">
                  <c:v>Rutebuss og persontrafikk</c:v>
                </c:pt>
              </c:strCache>
            </c:strRef>
          </c:cat>
          <c:val>
            <c:numRef>
              <c:f>'[1]Fig 3.9 (A og B)'!$E$29:$E$35</c:f>
              <c:numCache>
                <c:formatCode>General</c:formatCode>
                <c:ptCount val="7"/>
                <c:pt idx="0">
                  <c:v>10.353057992232207</c:v>
                </c:pt>
                <c:pt idx="1">
                  <c:v>13.270035453995883</c:v>
                </c:pt>
                <c:pt idx="2">
                  <c:v>15.686844317347404</c:v>
                </c:pt>
                <c:pt idx="3">
                  <c:v>6.0730608461859976</c:v>
                </c:pt>
                <c:pt idx="4">
                  <c:v>8.1346346987773135</c:v>
                </c:pt>
                <c:pt idx="5">
                  <c:v>3.6478372988901602</c:v>
                </c:pt>
                <c:pt idx="6">
                  <c:v>18.518026673986011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2-4579-A175-93376EB01B42}"/>
            </c:ext>
          </c:extLst>
        </c:ser>
        <c:ser>
          <c:idx val="3"/>
          <c:order val="3"/>
          <c:tx>
            <c:strRef>
              <c:f>'[1]Fig 3.9 (A og B)'!$F$24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'[1]Fig 3.9 (A og B)'!$B$29:$B$35</c:f>
              <c:strCache>
                <c:ptCount val="7"/>
                <c:pt idx="0">
                  <c:v>Barnehager</c:v>
                </c:pt>
                <c:pt idx="1">
                  <c:v>Bygg og anlegg</c:v>
                </c:pt>
                <c:pt idx="2">
                  <c:v>Leverandørindustri</c:v>
                </c:pt>
                <c:pt idx="3">
                  <c:v>Næringsmiddelsindustri</c:v>
                </c:pt>
                <c:pt idx="4">
                  <c:v>Sykehjem</c:v>
                </c:pt>
                <c:pt idx="5">
                  <c:v>Sykehus</c:v>
                </c:pt>
                <c:pt idx="6">
                  <c:v>Rutebuss og persontrafikk</c:v>
                </c:pt>
              </c:strCache>
            </c:strRef>
          </c:cat>
          <c:val>
            <c:numRef>
              <c:f>'[1]Fig 3.9 (A og B)'!$F$29:$F$35</c:f>
              <c:numCache>
                <c:formatCode>General</c:formatCode>
                <c:ptCount val="7"/>
                <c:pt idx="0">
                  <c:v>6.6740234464642665</c:v>
                </c:pt>
                <c:pt idx="1">
                  <c:v>-2.2510753642680505</c:v>
                </c:pt>
                <c:pt idx="2">
                  <c:v>4.0855452594974802</c:v>
                </c:pt>
                <c:pt idx="3">
                  <c:v>4.6232344845881777</c:v>
                </c:pt>
                <c:pt idx="4">
                  <c:v>3.8417946405459</c:v>
                </c:pt>
                <c:pt idx="5">
                  <c:v>3.5504573911626225</c:v>
                </c:pt>
                <c:pt idx="6">
                  <c:v>-3.4353125301288845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2-4579-A175-93376EB01B42}"/>
            </c:ext>
          </c:extLst>
        </c:ser>
        <c:ser>
          <c:idx val="4"/>
          <c:order val="4"/>
          <c:tx>
            <c:strRef>
              <c:f>'[1]Fig 3.9 (A og B)'!$G$24</c:f>
              <c:strCache>
                <c:ptCount val="1"/>
                <c:pt idx="0">
                  <c:v>2021-2022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'[1]Fig 3.9 (A og B)'!$B$29:$B$35</c:f>
              <c:strCache>
                <c:ptCount val="7"/>
                <c:pt idx="0">
                  <c:v>Barnehager</c:v>
                </c:pt>
                <c:pt idx="1">
                  <c:v>Bygg og anlegg</c:v>
                </c:pt>
                <c:pt idx="2">
                  <c:v>Leverandørindustri</c:v>
                </c:pt>
                <c:pt idx="3">
                  <c:v>Næringsmiddelsindustri</c:v>
                </c:pt>
                <c:pt idx="4">
                  <c:v>Sykehjem</c:v>
                </c:pt>
                <c:pt idx="5">
                  <c:v>Sykehus</c:v>
                </c:pt>
                <c:pt idx="6">
                  <c:v>Rutebuss og persontrafikk</c:v>
                </c:pt>
              </c:strCache>
            </c:strRef>
          </c:cat>
          <c:val>
            <c:numRef>
              <c:f>'[1]Fig 3.9 (A og B)'!$G$29:$G$35</c:f>
              <c:numCache>
                <c:formatCode>General</c:formatCode>
                <c:ptCount val="7"/>
                <c:pt idx="0">
                  <c:v>1.0756992826589347</c:v>
                </c:pt>
                <c:pt idx="1">
                  <c:v>4.623579430998177</c:v>
                </c:pt>
                <c:pt idx="2">
                  <c:v>3.6333446958191793</c:v>
                </c:pt>
                <c:pt idx="3">
                  <c:v>5.9693138918158608</c:v>
                </c:pt>
                <c:pt idx="4">
                  <c:v>-2.9527755157516964</c:v>
                </c:pt>
                <c:pt idx="5">
                  <c:v>2.8896913828041773</c:v>
                </c:pt>
                <c:pt idx="6">
                  <c:v>0.77844266070000812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22-4579-A175-93376EB01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343616"/>
        <c:axId val="366349848"/>
      </c:barChart>
      <c:catAx>
        <c:axId val="36634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6349848"/>
        <c:crosses val="autoZero"/>
        <c:auto val="1"/>
        <c:lblAlgn val="ctr"/>
        <c:lblOffset val="100"/>
        <c:noMultiLvlLbl val="0"/>
      </c:catAx>
      <c:valAx>
        <c:axId val="36634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634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'[1]Fig 3.10'!$A$11</c:f>
              <c:strCache>
                <c:ptCount val="1"/>
                <c:pt idx="0">
                  <c:v>Andre sykdommer i luftveiene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'[1]Fig 3.10'!$B$2:$H$2</c:f>
              <c:strCache>
                <c:ptCount val="7"/>
                <c:pt idx="0">
                  <c:v>Barnehage</c:v>
                </c:pt>
                <c:pt idx="1">
                  <c:v>Bygg og anlegg</c:v>
                </c:pt>
                <c:pt idx="2">
                  <c:v>Sykehjem</c:v>
                </c:pt>
                <c:pt idx="3">
                  <c:v>Sykehus</c:v>
                </c:pt>
                <c:pt idx="4">
                  <c:v>Rutebuss og persontrafikk</c:v>
                </c:pt>
                <c:pt idx="5">
                  <c:v>Næringsmiddel</c:v>
                </c:pt>
                <c:pt idx="6">
                  <c:v>Leverandørindustri</c:v>
                </c:pt>
              </c:strCache>
            </c:strRef>
          </c:cat>
          <c:val>
            <c:numRef>
              <c:f>'[1]Fig 3.10'!$B$11:$H$11</c:f>
              <c:numCache>
                <c:formatCode>General</c:formatCode>
                <c:ptCount val="7"/>
                <c:pt idx="0">
                  <c:v>6.6187886402930083</c:v>
                </c:pt>
                <c:pt idx="1">
                  <c:v>6.0733649656329716</c:v>
                </c:pt>
                <c:pt idx="2">
                  <c:v>5.000249342076124</c:v>
                </c:pt>
                <c:pt idx="3">
                  <c:v>6.0086334016679368</c:v>
                </c:pt>
                <c:pt idx="4">
                  <c:v>6.5664062425610181</c:v>
                </c:pt>
                <c:pt idx="5">
                  <c:v>6.0748726925711036</c:v>
                </c:pt>
                <c:pt idx="6">
                  <c:v>6.4245536562944308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A-4C45-9EFE-7B00FFD435AF}"/>
            </c:ext>
          </c:extLst>
        </c:ser>
        <c:ser>
          <c:idx val="2"/>
          <c:order val="2"/>
          <c:tx>
            <c:strRef>
              <c:f>'[1]Fig 3.10'!$A$13</c:f>
              <c:strCache>
                <c:ptCount val="1"/>
                <c:pt idx="0">
                  <c:v>Mistanke eller påvist covid-19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'[1]Fig 3.10'!$B$2:$H$2</c:f>
              <c:strCache>
                <c:ptCount val="7"/>
                <c:pt idx="0">
                  <c:v>Barnehage</c:v>
                </c:pt>
                <c:pt idx="1">
                  <c:v>Bygg og anlegg</c:v>
                </c:pt>
                <c:pt idx="2">
                  <c:v>Sykehjem</c:v>
                </c:pt>
                <c:pt idx="3">
                  <c:v>Sykehus</c:v>
                </c:pt>
                <c:pt idx="4">
                  <c:v>Rutebuss og persontrafikk</c:v>
                </c:pt>
                <c:pt idx="5">
                  <c:v>Næringsmiddel</c:v>
                </c:pt>
                <c:pt idx="6">
                  <c:v>Leverandørindustri</c:v>
                </c:pt>
              </c:strCache>
            </c:strRef>
          </c:cat>
          <c:val>
            <c:numRef>
              <c:f>'[1]Fig 3.10'!$B$13:$H$13</c:f>
              <c:numCache>
                <c:formatCode>General</c:formatCode>
                <c:ptCount val="7"/>
                <c:pt idx="0">
                  <c:v>8.7987162893220816</c:v>
                </c:pt>
                <c:pt idx="1">
                  <c:v>7.4571684805517453</c:v>
                </c:pt>
                <c:pt idx="2">
                  <c:v>6.2609416408378689</c:v>
                </c:pt>
                <c:pt idx="3">
                  <c:v>8.5290756959088299</c:v>
                </c:pt>
                <c:pt idx="4">
                  <c:v>7.8562109099417796</c:v>
                </c:pt>
                <c:pt idx="5">
                  <c:v>7.7297514923910624</c:v>
                </c:pt>
                <c:pt idx="6">
                  <c:v>7.9421650265160055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A-4C45-9EFE-7B00FFD435AF}"/>
            </c:ext>
          </c:extLst>
        </c:ser>
        <c:ser>
          <c:idx val="3"/>
          <c:order val="3"/>
          <c:tx>
            <c:strRef>
              <c:f>'[1]Fig 3.10'!$A$14</c:f>
              <c:strCache>
                <c:ptCount val="1"/>
                <c:pt idx="0">
                  <c:v>Muskel-/skjelettlidelser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'[1]Fig 3.10'!$B$2:$H$2</c:f>
              <c:strCache>
                <c:ptCount val="7"/>
                <c:pt idx="0">
                  <c:v>Barnehage</c:v>
                </c:pt>
                <c:pt idx="1">
                  <c:v>Bygg og anlegg</c:v>
                </c:pt>
                <c:pt idx="2">
                  <c:v>Sykehjem</c:v>
                </c:pt>
                <c:pt idx="3">
                  <c:v>Sykehus</c:v>
                </c:pt>
                <c:pt idx="4">
                  <c:v>Rutebuss og persontrafikk</c:v>
                </c:pt>
                <c:pt idx="5">
                  <c:v>Næringsmiddel</c:v>
                </c:pt>
                <c:pt idx="6">
                  <c:v>Leverandørindustri</c:v>
                </c:pt>
              </c:strCache>
            </c:strRef>
          </c:cat>
          <c:val>
            <c:numRef>
              <c:f>'[1]Fig 3.10'!$B$14:$H$14</c:f>
              <c:numCache>
                <c:formatCode>General</c:formatCode>
                <c:ptCount val="7"/>
                <c:pt idx="0">
                  <c:v>27.847195397202157</c:v>
                </c:pt>
                <c:pt idx="1">
                  <c:v>44.922564334700731</c:v>
                </c:pt>
                <c:pt idx="2">
                  <c:v>36.068377477470065</c:v>
                </c:pt>
                <c:pt idx="3">
                  <c:v>26.143381589690541</c:v>
                </c:pt>
                <c:pt idx="4">
                  <c:v>40.741915882669652</c:v>
                </c:pt>
                <c:pt idx="5">
                  <c:v>42.390933734919557</c:v>
                </c:pt>
                <c:pt idx="6">
                  <c:v>37.267370248402273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A-4C45-9EFE-7B00FFD435AF}"/>
            </c:ext>
          </c:extLst>
        </c:ser>
        <c:ser>
          <c:idx val="4"/>
          <c:order val="4"/>
          <c:tx>
            <c:strRef>
              <c:f>'[1]Fig 3.10'!$A$15</c:f>
              <c:strCache>
                <c:ptCount val="1"/>
                <c:pt idx="0">
                  <c:v>Øvrige sykdommer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'[1]Fig 3.10'!$B$2:$H$2</c:f>
              <c:strCache>
                <c:ptCount val="7"/>
                <c:pt idx="0">
                  <c:v>Barnehage</c:v>
                </c:pt>
                <c:pt idx="1">
                  <c:v>Bygg og anlegg</c:v>
                </c:pt>
                <c:pt idx="2">
                  <c:v>Sykehjem</c:v>
                </c:pt>
                <c:pt idx="3">
                  <c:v>Sykehus</c:v>
                </c:pt>
                <c:pt idx="4">
                  <c:v>Rutebuss og persontrafikk</c:v>
                </c:pt>
                <c:pt idx="5">
                  <c:v>Næringsmiddel</c:v>
                </c:pt>
                <c:pt idx="6">
                  <c:v>Leverandørindustri</c:v>
                </c:pt>
              </c:strCache>
            </c:strRef>
          </c:cat>
          <c:val>
            <c:numRef>
              <c:f>'[1]Fig 3.10'!$B$15:$H$15</c:f>
              <c:numCache>
                <c:formatCode>General</c:formatCode>
                <c:ptCount val="7"/>
                <c:pt idx="0">
                  <c:v>56.664215630288048</c:v>
                </c:pt>
                <c:pt idx="1">
                  <c:v>41.490140126743135</c:v>
                </c:pt>
                <c:pt idx="2">
                  <c:v>52.641509950852381</c:v>
                </c:pt>
                <c:pt idx="3">
                  <c:v>59.285811357019988</c:v>
                </c:pt>
                <c:pt idx="4">
                  <c:v>44.776035104875604</c:v>
                </c:pt>
                <c:pt idx="5">
                  <c:v>43.70782875313612</c:v>
                </c:pt>
                <c:pt idx="6">
                  <c:v>48.315306493298834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A-4C45-9EFE-7B00FFD4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8062840"/>
        <c:axId val="8780612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'[1]Fig 3.10'!$A$12</c15:sqref>
                        </c15:formulaRef>
                      </c:ext>
                    </c:extLst>
                    <c:strCache>
                      <c:ptCount val="1"/>
                      <c:pt idx="0">
                        <c:v>Engstelig  - risikopasienter for covid-19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'[1]Fig 3.10'!$B$2:$H$2</c15:sqref>
                        </c15:formulaRef>
                      </c:ext>
                    </c:extLst>
                    <c:strCache>
                      <c:ptCount val="7"/>
                      <c:pt idx="0">
                        <c:v>Barnehage</c:v>
                      </c:pt>
                      <c:pt idx="1">
                        <c:v>Bygg og anlegg</c:v>
                      </c:pt>
                      <c:pt idx="2">
                        <c:v>Sykehjem</c:v>
                      </c:pt>
                      <c:pt idx="3">
                        <c:v>Sykehus</c:v>
                      </c:pt>
                      <c:pt idx="4">
                        <c:v>Rutebuss og persontrafikk</c:v>
                      </c:pt>
                      <c:pt idx="5">
                        <c:v>Næringsmiddel</c:v>
                      </c:pt>
                      <c:pt idx="6">
                        <c:v>Leverandørindustri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'[1]Fig 3.10'!$B$12:$H$12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7.1084042894701813E-2</c:v>
                      </c:pt>
                      <c:pt idx="1">
                        <c:v>5.6762092371424107E-2</c:v>
                      </c:pt>
                      <c:pt idx="2">
                        <c:v>2.892158876358673E-2</c:v>
                      </c:pt>
                      <c:pt idx="3">
                        <c:v>3.3097955712692466E-2</c:v>
                      </c:pt>
                      <c:pt idx="4">
                        <c:v>5.9431859951952576E-2</c:v>
                      </c:pt>
                      <c:pt idx="5">
                        <c:v>9.6613326982167222E-2</c:v>
                      </c:pt>
                      <c:pt idx="6">
                        <c:v>5.0604575488465177E-2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6BA-4C45-9EFE-7B00FFD435AF}"/>
                  </c:ext>
                </c:extLst>
              </c15:ser>
            </c15:filteredBarSeries>
          </c:ext>
        </c:extLst>
      </c:barChart>
      <c:catAx>
        <c:axId val="878062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78061200"/>
        <c:crosses val="autoZero"/>
        <c:auto val="1"/>
        <c:lblAlgn val="ctr"/>
        <c:lblOffset val="100"/>
        <c:noMultiLvlLbl val="0"/>
      </c:catAx>
      <c:valAx>
        <c:axId val="8780612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7806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'[1]Fig. 3.11 (A og B)'!$D$2</c:f>
              <c:strCache>
                <c:ptCount val="1"/>
                <c:pt idx="0">
                  <c:v>Andel av alle personer med sykefravær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65B-4162-8FDD-D6E3DB88ED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65B-4162-8FDD-D6E3DB88ED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65B-4162-8FDD-D6E3DB88ED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65B-4162-8FDD-D6E3DB88ED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65B-4162-8FDD-D6E3DB88ED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'[1]Fig. 3.11 (A og B)'!$C$3:$C$7</c:f>
              <c:strCache>
                <c:ptCount val="5"/>
                <c:pt idx="0">
                  <c:v>1 tilfelle</c:v>
                </c:pt>
                <c:pt idx="1">
                  <c:v>2 tilfeller</c:v>
                </c:pt>
                <c:pt idx="2">
                  <c:v>3-5 tilfeller</c:v>
                </c:pt>
                <c:pt idx="3">
                  <c:v>6-8 tilfeller</c:v>
                </c:pt>
                <c:pt idx="4">
                  <c:v>9 el flere tilfeller</c:v>
                </c:pt>
              </c:strCache>
            </c:strRef>
          </c:cat>
          <c:val>
            <c:numRef>
              <c:f>'[1]Fig. 3.11 (A og B)'!$D$3:$D$7</c:f>
              <c:numCache>
                <c:formatCode>General</c:formatCode>
                <c:ptCount val="5"/>
                <c:pt idx="0">
                  <c:v>35.522201679497236</c:v>
                </c:pt>
                <c:pt idx="1">
                  <c:v>22.647480365729557</c:v>
                </c:pt>
                <c:pt idx="2">
                  <c:v>30.031111870674053</c:v>
                </c:pt>
                <c:pt idx="3">
                  <c:v>8.0556828686620729</c:v>
                </c:pt>
                <c:pt idx="4">
                  <c:v>3.7435232154370808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5B-4162-8FDD-D6E3DB88EDD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'[1]Fig. 3.11 (A og B)'!$E$2</c:f>
              <c:strCache>
                <c:ptCount val="1"/>
                <c:pt idx="0">
                  <c:v>Andel av tapte dagsverk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C4-4280-BA5B-42EF215EF5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FC4-4280-BA5B-42EF215EF5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FC4-4280-BA5B-42EF215EF5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FC4-4280-BA5B-42EF215EF5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FC4-4280-BA5B-42EF215EF5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'[1]Fig. 3.11 (A og B)'!$C$3:$C$7</c:f>
              <c:strCache>
                <c:ptCount val="5"/>
                <c:pt idx="0">
                  <c:v>1 tilfelle</c:v>
                </c:pt>
                <c:pt idx="1">
                  <c:v>2 tilfeller</c:v>
                </c:pt>
                <c:pt idx="2">
                  <c:v>3-5 tilfeller</c:v>
                </c:pt>
                <c:pt idx="3">
                  <c:v>6-8 tilfeller</c:v>
                </c:pt>
                <c:pt idx="4">
                  <c:v>9 el flere tilfeller</c:v>
                </c:pt>
              </c:strCache>
            </c:strRef>
          </c:cat>
          <c:val>
            <c:numRef>
              <c:f>'[1]Fig. 3.11 (A og B)'!$E$3:$E$7</c:f>
              <c:numCache>
                <c:formatCode>General</c:formatCode>
                <c:ptCount val="5"/>
                <c:pt idx="0">
                  <c:v>13.7</c:v>
                </c:pt>
                <c:pt idx="1">
                  <c:v>18.8</c:v>
                </c:pt>
                <c:pt idx="2">
                  <c:v>42.6</c:v>
                </c:pt>
                <c:pt idx="3">
                  <c:v>15.9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C4-4280-BA5B-42EF215EF53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'4.1'!$B$4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'4.1'!$A$5:$A$11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'4.1'!$B$5:$B$11</c:f>
              <c:numCache>
                <c:formatCode>0.0</c:formatCode>
                <c:ptCount val="7"/>
                <c:pt idx="0">
                  <c:v>29.83</c:v>
                </c:pt>
                <c:pt idx="1">
                  <c:v>29.01</c:v>
                </c:pt>
                <c:pt idx="2">
                  <c:v>28.18</c:v>
                </c:pt>
                <c:pt idx="3">
                  <c:v>28.44</c:v>
                </c:pt>
                <c:pt idx="4">
                  <c:v>29.9</c:v>
                </c:pt>
                <c:pt idx="5">
                  <c:v>30.2</c:v>
                </c:pt>
                <c:pt idx="6">
                  <c:v>26.12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7-46D9-87DC-D4F823D68845}"/>
            </c:ext>
          </c:extLst>
        </c:ser>
        <c:ser>
          <c:idx val="1"/>
          <c:order val="1"/>
          <c:tx>
            <c:strRef>
              <c:f>'4.1'!$C$4</c:f>
              <c:strCache>
                <c:ptCount val="1"/>
                <c:pt idx="0">
                  <c:v>Menn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'4.1'!$A$5:$A$11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'4.1'!$C$5:$C$11</c:f>
              <c:numCache>
                <c:formatCode>0.0</c:formatCode>
                <c:ptCount val="7"/>
                <c:pt idx="0">
                  <c:v>39.82</c:v>
                </c:pt>
                <c:pt idx="1">
                  <c:v>38.32</c:v>
                </c:pt>
                <c:pt idx="2">
                  <c:v>35.85</c:v>
                </c:pt>
                <c:pt idx="3">
                  <c:v>36.28</c:v>
                </c:pt>
                <c:pt idx="4">
                  <c:v>38.659999999999997</c:v>
                </c:pt>
                <c:pt idx="5">
                  <c:v>37.43</c:v>
                </c:pt>
                <c:pt idx="6">
                  <c:v>34.83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7-46D9-87DC-D4F823D68845}"/>
            </c:ext>
          </c:extLst>
        </c:ser>
        <c:ser>
          <c:idx val="2"/>
          <c:order val="2"/>
          <c:tx>
            <c:strRef>
              <c:f>'4.1'!$D$4</c:f>
              <c:strCache>
                <c:ptCount val="1"/>
                <c:pt idx="0">
                  <c:v>Begge kjønn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'4.1'!$A$5:$A$11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'4.1'!$D$5:$D$11</c:f>
              <c:numCache>
                <c:formatCode>General</c:formatCode>
                <c:ptCount val="7"/>
                <c:pt idx="0">
                  <c:v>33.51</c:v>
                </c:pt>
                <c:pt idx="1">
                  <c:v>32.450000000000003</c:v>
                </c:pt>
                <c:pt idx="2">
                  <c:v>30.96</c:v>
                </c:pt>
                <c:pt idx="3">
                  <c:v>31.32</c:v>
                </c:pt>
                <c:pt idx="4">
                  <c:v>33.11</c:v>
                </c:pt>
                <c:pt idx="5">
                  <c:v>32.99</c:v>
                </c:pt>
                <c:pt idx="6">
                  <c:v>29.26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27-46D9-87DC-D4F823D68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418895"/>
        <c:axId val="545036799"/>
      </c:lineChart>
      <c:catAx>
        <c:axId val="129441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5036799"/>
        <c:crosses val="autoZero"/>
        <c:auto val="1"/>
        <c:lblAlgn val="ctr"/>
        <c:lblOffset val="100"/>
        <c:noMultiLvlLbl val="0"/>
      </c:catAx>
      <c:valAx>
        <c:axId val="54503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44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'4.2'!$B$3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'4.2'!$B$4:$B$10</c:f>
              <c:numCache>
                <c:formatCode>General</c:formatCode>
                <c:ptCount val="7"/>
                <c:pt idx="0">
                  <c:v>0.82</c:v>
                </c:pt>
                <c:pt idx="1">
                  <c:v>0.79</c:v>
                </c:pt>
                <c:pt idx="2">
                  <c:v>0.76</c:v>
                </c:pt>
                <c:pt idx="3">
                  <c:v>0.75</c:v>
                </c:pt>
                <c:pt idx="4">
                  <c:v>0.82</c:v>
                </c:pt>
                <c:pt idx="5">
                  <c:v>0.72</c:v>
                </c:pt>
                <c:pt idx="6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1-45FE-A1AF-DAA65F04EAA6}"/>
            </c:ext>
          </c:extLst>
        </c:ser>
        <c:ser>
          <c:idx val="1"/>
          <c:order val="1"/>
          <c:tx>
            <c:strRef>
              <c:f>'4.2'!$C$3</c:f>
              <c:strCache>
                <c:ptCount val="1"/>
                <c:pt idx="0">
                  <c:v>Menn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'4.2'!$C$4:$C$10</c:f>
              <c:numCache>
                <c:formatCode>General</c:formatCode>
                <c:ptCount val="7"/>
                <c:pt idx="0">
                  <c:v>0.6</c:v>
                </c:pt>
                <c:pt idx="1">
                  <c:v>0.57999999999999996</c:v>
                </c:pt>
                <c:pt idx="2">
                  <c:v>0.52</c:v>
                </c:pt>
                <c:pt idx="3">
                  <c:v>0.52</c:v>
                </c:pt>
                <c:pt idx="4">
                  <c:v>0.56999999999999995</c:v>
                </c:pt>
                <c:pt idx="5">
                  <c:v>0.52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11-45FE-A1AF-DAA65F04EAA6}"/>
            </c:ext>
          </c:extLst>
        </c:ser>
        <c:ser>
          <c:idx val="2"/>
          <c:order val="2"/>
          <c:tx>
            <c:strRef>
              <c:f>'4.2'!$D$3</c:f>
              <c:strCache>
                <c:ptCount val="1"/>
                <c:pt idx="0">
                  <c:v>Begge kjønn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'4.2'!$A$4:$A$10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'4.2'!$D$4:$D$10</c:f>
              <c:numCache>
                <c:formatCode>General</c:formatCode>
                <c:ptCount val="7"/>
                <c:pt idx="0">
                  <c:v>0.71</c:v>
                </c:pt>
                <c:pt idx="1">
                  <c:v>0.68</c:v>
                </c:pt>
                <c:pt idx="2">
                  <c:v>0.64</c:v>
                </c:pt>
                <c:pt idx="3">
                  <c:v>0.63</c:v>
                </c:pt>
                <c:pt idx="4">
                  <c:v>0.69</c:v>
                </c:pt>
                <c:pt idx="5">
                  <c:v>0.62</c:v>
                </c:pt>
                <c:pt idx="6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11-45FE-A1AF-DAA65F04E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289551"/>
        <c:axId val="745290991"/>
      </c:lineChart>
      <c:catAx>
        <c:axId val="74528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5290991"/>
        <c:crosses val="autoZero"/>
        <c:auto val="1"/>
        <c:lblAlgn val="ctr"/>
        <c:lblOffset val="100"/>
        <c:noMultiLvlLbl val="0"/>
      </c:catAx>
      <c:valAx>
        <c:axId val="74529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4528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'4.3'!$A$8:$A$17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65-66</c:v>
                </c:pt>
              </c:strCache>
            </c:strRef>
          </c:cat>
          <c:val>
            <c:numRef>
              <c:f>'4.3'!$B$8:$B$17</c:f>
              <c:numCache>
                <c:formatCode>0.0</c:formatCode>
                <c:ptCount val="10"/>
                <c:pt idx="0">
                  <c:v>40.39</c:v>
                </c:pt>
                <c:pt idx="1">
                  <c:v>32.35</c:v>
                </c:pt>
                <c:pt idx="2">
                  <c:v>27.48</c:v>
                </c:pt>
                <c:pt idx="3">
                  <c:v>25.48</c:v>
                </c:pt>
                <c:pt idx="4">
                  <c:v>24.66</c:v>
                </c:pt>
                <c:pt idx="5">
                  <c:v>24.54</c:v>
                </c:pt>
                <c:pt idx="6">
                  <c:v>24.64</c:v>
                </c:pt>
                <c:pt idx="7">
                  <c:v>27.64</c:v>
                </c:pt>
                <c:pt idx="8">
                  <c:v>39.85</c:v>
                </c:pt>
                <c:pt idx="9">
                  <c:v>52.93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F-428D-BD18-AE60BA821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6740655"/>
        <c:axId val="676738255"/>
      </c:barChart>
      <c:catAx>
        <c:axId val="676740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6738255"/>
        <c:crosses val="autoZero"/>
        <c:auto val="1"/>
        <c:lblAlgn val="ctr"/>
        <c:lblOffset val="100"/>
        <c:noMultiLvlLbl val="0"/>
      </c:catAx>
      <c:valAx>
        <c:axId val="67673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6740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'4.4'!$A$6:$A$15</c:f>
              <c:strCache>
                <c:ptCount val="10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65-66</c:v>
                </c:pt>
              </c:strCache>
            </c:strRef>
          </c:cat>
          <c:val>
            <c:numRef>
              <c:f>'4.4'!$B$6:$B$15</c:f>
              <c:numCache>
                <c:formatCode>0.0</c:formatCode>
                <c:ptCount val="10"/>
                <c:pt idx="0">
                  <c:v>0.2</c:v>
                </c:pt>
                <c:pt idx="1">
                  <c:v>0.32</c:v>
                </c:pt>
                <c:pt idx="2">
                  <c:v>0.42</c:v>
                </c:pt>
                <c:pt idx="3">
                  <c:v>0.49</c:v>
                </c:pt>
                <c:pt idx="4">
                  <c:v>0.55000000000000004</c:v>
                </c:pt>
                <c:pt idx="5">
                  <c:v>0.6</c:v>
                </c:pt>
                <c:pt idx="6">
                  <c:v>0.69</c:v>
                </c:pt>
                <c:pt idx="7">
                  <c:v>0.86</c:v>
                </c:pt>
                <c:pt idx="8">
                  <c:v>1.47</c:v>
                </c:pt>
                <c:pt idx="9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A-4CD6-A2EE-123DF860A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089167"/>
        <c:axId val="750086287"/>
      </c:barChart>
      <c:catAx>
        <c:axId val="75008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0086287"/>
        <c:crosses val="autoZero"/>
        <c:auto val="1"/>
        <c:lblAlgn val="ctr"/>
        <c:lblOffset val="100"/>
        <c:noMultiLvlLbl val="0"/>
      </c:catAx>
      <c:valAx>
        <c:axId val="75008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0089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[2]Alder2!$K$2</c:f>
              <c:strCache>
                <c:ptCount val="1"/>
                <c:pt idx="0">
                  <c:v>20-24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[2]Alder2!$K$3:$K$9</c:f>
              <c:numCache>
                <c:formatCode>General</c:formatCode>
                <c:ptCount val="7"/>
                <c:pt idx="0">
                  <c:v>49.86</c:v>
                </c:pt>
                <c:pt idx="1">
                  <c:v>49.86</c:v>
                </c:pt>
                <c:pt idx="2">
                  <c:v>44.65</c:v>
                </c:pt>
                <c:pt idx="3">
                  <c:v>46.43</c:v>
                </c:pt>
                <c:pt idx="4">
                  <c:v>46.95</c:v>
                </c:pt>
                <c:pt idx="5">
                  <c:v>47.35</c:v>
                </c:pt>
                <c:pt idx="6">
                  <c:v>40.39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6-49C9-BF4F-1F0215D8C63F}"/>
            </c:ext>
          </c:extLst>
        </c:ser>
        <c:ser>
          <c:idx val="2"/>
          <c:order val="1"/>
          <c:tx>
            <c:strRef>
              <c:f>[2]Alder2!$L$2</c:f>
              <c:strCache>
                <c:ptCount val="1"/>
                <c:pt idx="0">
                  <c:v>25-29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[2]Alder2!$L$3:$L$9</c:f>
              <c:numCache>
                <c:formatCode>General</c:formatCode>
                <c:ptCount val="7"/>
                <c:pt idx="0">
                  <c:v>38.76</c:v>
                </c:pt>
                <c:pt idx="1">
                  <c:v>38.76</c:v>
                </c:pt>
                <c:pt idx="2">
                  <c:v>34.76</c:v>
                </c:pt>
                <c:pt idx="3">
                  <c:v>33.79</c:v>
                </c:pt>
                <c:pt idx="4">
                  <c:v>37.49</c:v>
                </c:pt>
                <c:pt idx="5">
                  <c:v>36.24</c:v>
                </c:pt>
                <c:pt idx="6">
                  <c:v>32.35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6-49C9-BF4F-1F0215D8C63F}"/>
            </c:ext>
          </c:extLst>
        </c:ser>
        <c:ser>
          <c:idx val="3"/>
          <c:order val="2"/>
          <c:tx>
            <c:strRef>
              <c:f>[2]Alder2!$M$2</c:f>
              <c:strCache>
                <c:ptCount val="1"/>
                <c:pt idx="0">
                  <c:v>30-34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[2]Alder2!$M$3:$M$9</c:f>
              <c:numCache>
                <c:formatCode>General</c:formatCode>
                <c:ptCount val="7"/>
                <c:pt idx="0">
                  <c:v>34.590000000000003</c:v>
                </c:pt>
                <c:pt idx="1">
                  <c:v>32.44</c:v>
                </c:pt>
                <c:pt idx="2">
                  <c:v>31.02</c:v>
                </c:pt>
                <c:pt idx="3">
                  <c:v>30.37</c:v>
                </c:pt>
                <c:pt idx="4">
                  <c:v>33.29</c:v>
                </c:pt>
                <c:pt idx="5">
                  <c:v>32.14</c:v>
                </c:pt>
                <c:pt idx="6">
                  <c:v>27.48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6-49C9-BF4F-1F0215D8C63F}"/>
            </c:ext>
          </c:extLst>
        </c:ser>
        <c:ser>
          <c:idx val="4"/>
          <c:order val="3"/>
          <c:tx>
            <c:strRef>
              <c:f>[2]Alder2!$N$2</c:f>
              <c:strCache>
                <c:ptCount val="1"/>
                <c:pt idx="0">
                  <c:v>35-39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[2]Alder2!$N$3:$N$9</c:f>
              <c:numCache>
                <c:formatCode>General</c:formatCode>
                <c:ptCount val="7"/>
                <c:pt idx="0">
                  <c:v>29.75</c:v>
                </c:pt>
                <c:pt idx="1">
                  <c:v>27.67</c:v>
                </c:pt>
                <c:pt idx="2">
                  <c:v>26.12</c:v>
                </c:pt>
                <c:pt idx="3">
                  <c:v>28.16</c:v>
                </c:pt>
                <c:pt idx="4">
                  <c:v>29.8</c:v>
                </c:pt>
                <c:pt idx="5">
                  <c:v>30.18</c:v>
                </c:pt>
                <c:pt idx="6">
                  <c:v>25.48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46-49C9-BF4F-1F0215D8C63F}"/>
            </c:ext>
          </c:extLst>
        </c:ser>
        <c:ser>
          <c:idx val="5"/>
          <c:order val="4"/>
          <c:tx>
            <c:strRef>
              <c:f>[2]Alder2!$O$2</c:f>
              <c:strCache>
                <c:ptCount val="1"/>
                <c:pt idx="0">
                  <c:v>40-44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[2]Alder2!$O$3:$O$9</c:f>
              <c:numCache>
                <c:formatCode>General</c:formatCode>
                <c:ptCount val="7"/>
                <c:pt idx="0">
                  <c:v>27.26</c:v>
                </c:pt>
                <c:pt idx="1">
                  <c:v>26.18</c:v>
                </c:pt>
                <c:pt idx="2">
                  <c:v>25</c:v>
                </c:pt>
                <c:pt idx="3">
                  <c:v>25.37</c:v>
                </c:pt>
                <c:pt idx="4">
                  <c:v>27.36</c:v>
                </c:pt>
                <c:pt idx="5">
                  <c:v>26.69</c:v>
                </c:pt>
                <c:pt idx="6">
                  <c:v>24.66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46-49C9-BF4F-1F0215D8C63F}"/>
            </c:ext>
          </c:extLst>
        </c:ser>
        <c:ser>
          <c:idx val="6"/>
          <c:order val="5"/>
          <c:tx>
            <c:strRef>
              <c:f>[2]Alder2!$P$2</c:f>
              <c:strCache>
                <c:ptCount val="1"/>
                <c:pt idx="0">
                  <c:v>45-49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[2]Alder2!$P$3:$P$9</c:f>
              <c:numCache>
                <c:formatCode>General</c:formatCode>
                <c:ptCount val="7"/>
                <c:pt idx="0">
                  <c:v>26.45</c:v>
                </c:pt>
                <c:pt idx="1">
                  <c:v>25.67</c:v>
                </c:pt>
                <c:pt idx="2">
                  <c:v>24.95</c:v>
                </c:pt>
                <c:pt idx="3">
                  <c:v>25.96</c:v>
                </c:pt>
                <c:pt idx="4">
                  <c:v>26.18</c:v>
                </c:pt>
                <c:pt idx="5">
                  <c:v>26.47</c:v>
                </c:pt>
                <c:pt idx="6">
                  <c:v>24.54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46-49C9-BF4F-1F0215D8C63F}"/>
            </c:ext>
          </c:extLst>
        </c:ser>
        <c:ser>
          <c:idx val="7"/>
          <c:order val="6"/>
          <c:tx>
            <c:strRef>
              <c:f>[2]Alder2!$Q$2</c:f>
              <c:strCache>
                <c:ptCount val="1"/>
                <c:pt idx="0">
                  <c:v>50-54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[2]Alder2!$Q$3:$Q$9</c:f>
              <c:numCache>
                <c:formatCode>General</c:formatCode>
                <c:ptCount val="7"/>
                <c:pt idx="0">
                  <c:v>28.79</c:v>
                </c:pt>
                <c:pt idx="1">
                  <c:v>27.62</c:v>
                </c:pt>
                <c:pt idx="2">
                  <c:v>25.99</c:v>
                </c:pt>
                <c:pt idx="3">
                  <c:v>26.1</c:v>
                </c:pt>
                <c:pt idx="4">
                  <c:v>28.98</c:v>
                </c:pt>
                <c:pt idx="5">
                  <c:v>28.88</c:v>
                </c:pt>
                <c:pt idx="6">
                  <c:v>24.64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46-49C9-BF4F-1F0215D8C63F}"/>
            </c:ext>
          </c:extLst>
        </c:ser>
        <c:ser>
          <c:idx val="8"/>
          <c:order val="7"/>
          <c:tx>
            <c:strRef>
              <c:f>[2]Alder2!$R$2</c:f>
              <c:strCache>
                <c:ptCount val="1"/>
                <c:pt idx="0">
                  <c:v>55-59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[2]Alder2!$R$3:$R$9</c:f>
              <c:numCache>
                <c:formatCode>General</c:formatCode>
                <c:ptCount val="7"/>
                <c:pt idx="0">
                  <c:v>30.83</c:v>
                </c:pt>
                <c:pt idx="1">
                  <c:v>31.14</c:v>
                </c:pt>
                <c:pt idx="2">
                  <c:v>29.1</c:v>
                </c:pt>
                <c:pt idx="3">
                  <c:v>29.75</c:v>
                </c:pt>
                <c:pt idx="4">
                  <c:v>30.71</c:v>
                </c:pt>
                <c:pt idx="5">
                  <c:v>31.63</c:v>
                </c:pt>
                <c:pt idx="6">
                  <c:v>27.64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46-49C9-BF4F-1F0215D8C63F}"/>
            </c:ext>
          </c:extLst>
        </c:ser>
        <c:ser>
          <c:idx val="9"/>
          <c:order val="8"/>
          <c:tx>
            <c:strRef>
              <c:f>[2]Alder2!$S$2</c:f>
              <c:strCache>
                <c:ptCount val="1"/>
                <c:pt idx="0">
                  <c:v>60-64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[2]Alder2!$S$3:$S$9</c:f>
              <c:numCache>
                <c:formatCode>General</c:formatCode>
                <c:ptCount val="7"/>
                <c:pt idx="0">
                  <c:v>45.2</c:v>
                </c:pt>
                <c:pt idx="1">
                  <c:v>44.5</c:v>
                </c:pt>
                <c:pt idx="2">
                  <c:v>43.47</c:v>
                </c:pt>
                <c:pt idx="3">
                  <c:v>42.86</c:v>
                </c:pt>
                <c:pt idx="4">
                  <c:v>44.14</c:v>
                </c:pt>
                <c:pt idx="5">
                  <c:v>43.01</c:v>
                </c:pt>
                <c:pt idx="6">
                  <c:v>39.85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46-49C9-BF4F-1F0215D8C63F}"/>
            </c:ext>
          </c:extLst>
        </c:ser>
        <c:ser>
          <c:idx val="10"/>
          <c:order val="9"/>
          <c:tx>
            <c:strRef>
              <c:f>[2]Alder2!$T$2</c:f>
              <c:strCache>
                <c:ptCount val="1"/>
                <c:pt idx="0">
                  <c:v>65-66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[2]Alder2!$T$3:$T$9</c:f>
              <c:numCache>
                <c:formatCode>General</c:formatCode>
                <c:ptCount val="7"/>
                <c:pt idx="0">
                  <c:v>57.54</c:v>
                </c:pt>
                <c:pt idx="1">
                  <c:v>58.52</c:v>
                </c:pt>
                <c:pt idx="2">
                  <c:v>55.58</c:v>
                </c:pt>
                <c:pt idx="3">
                  <c:v>55.08</c:v>
                </c:pt>
                <c:pt idx="4">
                  <c:v>59.28</c:v>
                </c:pt>
                <c:pt idx="5">
                  <c:v>55.36</c:v>
                </c:pt>
                <c:pt idx="6">
                  <c:v>52.93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46-49C9-BF4F-1F0215D8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2774992"/>
        <c:axId val="1042750032"/>
      </c:barChart>
      <c:lineChart>
        <c:grouping val="standard"/>
        <c:varyColors val="0"/>
        <c:ser>
          <c:idx val="11"/>
          <c:order val="10"/>
          <c:tx>
            <c:strRef>
              <c:f>[2]Alder2!$U$2</c:f>
              <c:strCache>
                <c:ptCount val="1"/>
                <c:pt idx="0">
                  <c:v>30-59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[2]Alder2!$J$3:$J$9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[2]Alder2!$U$3:$U$9</c:f>
              <c:numCache>
                <c:formatCode>General</c:formatCode>
                <c:ptCount val="7"/>
                <c:pt idx="0">
                  <c:v>29.192137942377805</c:v>
                </c:pt>
                <c:pt idx="1">
                  <c:v>28.191618707951687</c:v>
                </c:pt>
                <c:pt idx="2">
                  <c:v>26.789655830176855</c:v>
                </c:pt>
                <c:pt idx="3">
                  <c:v>27.415693460602249</c:v>
                </c:pt>
                <c:pt idx="4">
                  <c:v>29.128938310828701</c:v>
                </c:pt>
                <c:pt idx="5">
                  <c:v>29.20821639696662</c:v>
                </c:pt>
                <c:pt idx="6">
                  <c:v>25.681568947489225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346-49C9-BF4F-1F0215D8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774992"/>
        <c:axId val="1042750032"/>
      </c:lineChart>
      <c:catAx>
        <c:axId val="104277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2750032"/>
        <c:crosses val="autoZero"/>
        <c:auto val="1"/>
        <c:lblAlgn val="ctr"/>
        <c:lblOffset val="100"/>
        <c:noMultiLvlLbl val="0"/>
      </c:catAx>
      <c:valAx>
        <c:axId val="104275003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277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'4.6'!$A$3:$A$19</c:f>
              <c:strCache>
                <c:ptCount val="17"/>
                <c:pt idx="0">
                  <c:v>Olje- og gassutvinning</c:v>
                </c:pt>
                <c:pt idx="1">
                  <c:v>Off.adm., forsvar, sosialforsikring</c:v>
                </c:pt>
                <c:pt idx="2">
                  <c:v>Informasjon og kommunikasjon</c:v>
                </c:pt>
                <c:pt idx="3">
                  <c:v>Finansiering og forsikringsvirksomhet</c:v>
                </c:pt>
                <c:pt idx="4">
                  <c:v>Eiendomsdrift, teknisk tjenesteyting</c:v>
                </c:pt>
                <c:pt idx="5">
                  <c:v>Undervisning</c:v>
                </c:pt>
                <c:pt idx="6">
                  <c:v>Helse og sosialtjenester</c:v>
                </c:pt>
                <c:pt idx="7">
                  <c:v>Private tjenester ellers</c:v>
                </c:pt>
                <c:pt idx="8">
                  <c:v>Elektisitet-,vann og renovasjon</c:v>
                </c:pt>
                <c:pt idx="9">
                  <c:v>Industri</c:v>
                </c:pt>
                <c:pt idx="10">
                  <c:v>Varehandel reparasjon av motorvogner</c:v>
                </c:pt>
                <c:pt idx="11">
                  <c:v>Bygge og anleggsvirksomhet</c:v>
                </c:pt>
                <c:pt idx="12">
                  <c:v>Bergverksdrift og utvinning</c:v>
                </c:pt>
                <c:pt idx="13">
                  <c:v>Transport og lagring</c:v>
                </c:pt>
                <c:pt idx="14">
                  <c:v>Jordbruk,skogbruk og fiske</c:v>
                </c:pt>
                <c:pt idx="15">
                  <c:v>Overnattings- og serveringsvirksomhet</c:v>
                </c:pt>
                <c:pt idx="16">
                  <c:v>Forretningsmessig tjenesteyting</c:v>
                </c:pt>
              </c:strCache>
            </c:strRef>
          </c:cat>
          <c:val>
            <c:numRef>
              <c:f>'4.6'!$B$3:$B$19</c:f>
              <c:numCache>
                <c:formatCode>General</c:formatCode>
                <c:ptCount val="17"/>
                <c:pt idx="0">
                  <c:v>17.45</c:v>
                </c:pt>
                <c:pt idx="1">
                  <c:v>19.54</c:v>
                </c:pt>
                <c:pt idx="2">
                  <c:v>20.67</c:v>
                </c:pt>
                <c:pt idx="3">
                  <c:v>21.69</c:v>
                </c:pt>
                <c:pt idx="4">
                  <c:v>24.32</c:v>
                </c:pt>
                <c:pt idx="5">
                  <c:v>24.54</c:v>
                </c:pt>
                <c:pt idx="6">
                  <c:v>24.97</c:v>
                </c:pt>
                <c:pt idx="7">
                  <c:v>26.38</c:v>
                </c:pt>
                <c:pt idx="8">
                  <c:v>27.48</c:v>
                </c:pt>
                <c:pt idx="9">
                  <c:v>31.93</c:v>
                </c:pt>
                <c:pt idx="10">
                  <c:v>34.299999999999997</c:v>
                </c:pt>
                <c:pt idx="11">
                  <c:v>35.39</c:v>
                </c:pt>
                <c:pt idx="12">
                  <c:v>37.1</c:v>
                </c:pt>
                <c:pt idx="13">
                  <c:v>39.86</c:v>
                </c:pt>
                <c:pt idx="14">
                  <c:v>40.33</c:v>
                </c:pt>
                <c:pt idx="15">
                  <c:v>40.340000000000003</c:v>
                </c:pt>
                <c:pt idx="16">
                  <c:v>42.72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3-4CC8-A5B8-9A5CB05FF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2739695"/>
        <c:axId val="1462766575"/>
      </c:barChart>
      <c:catAx>
        <c:axId val="14627396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62766575"/>
        <c:crosses val="autoZero"/>
        <c:auto val="1"/>
        <c:lblAlgn val="ctr"/>
        <c:lblOffset val="100"/>
        <c:noMultiLvlLbl val="0"/>
      </c:catAx>
      <c:valAx>
        <c:axId val="1462766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6273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Begge kjønn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 B'!$B$11:$B$12</c:f>
              <c:strCache>
                <c:ptCount val="2"/>
                <c:pt idx="1">
                  <c:v>Endring fra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B'!$A$13:$A$17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B'!$B$13:$B$17</c:f>
              <c:numCache>
                <c:formatCode>0.0</c:formatCode>
                <c:ptCount val="5"/>
                <c:pt idx="0">
                  <c:v>2.0999999999999943</c:v>
                </c:pt>
                <c:pt idx="1">
                  <c:v>6.6000000000000014</c:v>
                </c:pt>
                <c:pt idx="2">
                  <c:v>2</c:v>
                </c:pt>
                <c:pt idx="3">
                  <c:v>-0.89999999999999147</c:v>
                </c:pt>
                <c:pt idx="4">
                  <c:v>2.6999999999999957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6-463A-85C1-63F48BCCCBF5}"/>
            </c:ext>
          </c:extLst>
        </c:ser>
        <c:ser>
          <c:idx val="1"/>
          <c:order val="1"/>
          <c:tx>
            <c:strRef>
              <c:f>'2.2 B'!$C$11:$C$12</c:f>
              <c:strCache>
                <c:ptCount val="2"/>
                <c:pt idx="1">
                  <c:v>Endring fra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'2.2 B'!$A$13:$A$17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B'!$C$13:$C$17</c:f>
              <c:numCache>
                <c:formatCode>0.0</c:formatCode>
                <c:ptCount val="5"/>
                <c:pt idx="0">
                  <c:v>1.7000000000000028</c:v>
                </c:pt>
                <c:pt idx="1">
                  <c:v>5.6000000000000014</c:v>
                </c:pt>
                <c:pt idx="2">
                  <c:v>1.2999999999999972</c:v>
                </c:pt>
                <c:pt idx="3">
                  <c:v>-0.59999999999999432</c:v>
                </c:pt>
                <c:pt idx="4">
                  <c:v>2.2999999999999972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6-463A-85C1-63F48BCCCBF5}"/>
            </c:ext>
          </c:extLst>
        </c:ser>
        <c:ser>
          <c:idx val="2"/>
          <c:order val="2"/>
          <c:tx>
            <c:strRef>
              <c:f>'2.2 B'!$D$11:$D$12</c:f>
              <c:strCache>
                <c:ptCount val="2"/>
                <c:pt idx="1">
                  <c:v>Endring fra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'2.2 B'!$A$13:$A$17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B'!$D$13:$D$17</c:f>
              <c:numCache>
                <c:formatCode>0.0</c:formatCode>
                <c:ptCount val="5"/>
                <c:pt idx="0">
                  <c:v>2.2999999999999972</c:v>
                </c:pt>
                <c:pt idx="1">
                  <c:v>6.2999999999999972</c:v>
                </c:pt>
                <c:pt idx="2">
                  <c:v>1.7999999999999972</c:v>
                </c:pt>
                <c:pt idx="3">
                  <c:v>0.5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6-463A-85C1-63F48BCCCBF5}"/>
            </c:ext>
          </c:extLst>
        </c:ser>
        <c:ser>
          <c:idx val="3"/>
          <c:order val="3"/>
          <c:tx>
            <c:strRef>
              <c:f>'2.2 B'!$E$11:$E$12</c:f>
              <c:strCache>
                <c:ptCount val="2"/>
                <c:pt idx="1">
                  <c:v>Endring fra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'2.2 B'!$A$13:$A$17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B'!$E$13:$E$17</c:f>
              <c:numCache>
                <c:formatCode>0.0</c:formatCode>
                <c:ptCount val="5"/>
                <c:pt idx="0">
                  <c:v>1.3999999999999915</c:v>
                </c:pt>
                <c:pt idx="1">
                  <c:v>4.5</c:v>
                </c:pt>
                <c:pt idx="2">
                  <c:v>1.5</c:v>
                </c:pt>
                <c:pt idx="3">
                  <c:v>0.29999999999999716</c:v>
                </c:pt>
                <c:pt idx="4">
                  <c:v>0.29999999999999716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6-463A-85C1-63F48BCCC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790911"/>
        <c:axId val="506812991"/>
      </c:barChart>
      <c:catAx>
        <c:axId val="50679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6812991"/>
        <c:crosses val="autoZero"/>
        <c:auto val="1"/>
        <c:lblAlgn val="ctr"/>
        <c:lblOffset val="100"/>
        <c:noMultiLvlLbl val="0"/>
      </c:catAx>
      <c:valAx>
        <c:axId val="506812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679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'4.7'!$A$3:$A$19</c:f>
              <c:strCache>
                <c:ptCount val="17"/>
                <c:pt idx="0">
                  <c:v>Olje- og gassutvinning</c:v>
                </c:pt>
                <c:pt idx="1">
                  <c:v>Informasjon og kommunikasjon</c:v>
                </c:pt>
                <c:pt idx="2">
                  <c:v>Finansiering og forsikringsvirksomhet</c:v>
                </c:pt>
                <c:pt idx="3">
                  <c:v>Eiendomsdrift, teknisk tjenesteyting</c:v>
                </c:pt>
                <c:pt idx="4">
                  <c:v>Off.adm., forsvar, sosialforsikring</c:v>
                </c:pt>
                <c:pt idx="5">
                  <c:v>Elektisitet-,vann og renovasjon</c:v>
                </c:pt>
                <c:pt idx="6">
                  <c:v>Bergverksdrift og utvinning</c:v>
                </c:pt>
                <c:pt idx="7">
                  <c:v>Undervisning</c:v>
                </c:pt>
                <c:pt idx="8">
                  <c:v>Private tjenester ellers</c:v>
                </c:pt>
                <c:pt idx="9">
                  <c:v>Industri</c:v>
                </c:pt>
                <c:pt idx="10">
                  <c:v>Overnattings- og serveringsvirksomhet</c:v>
                </c:pt>
                <c:pt idx="11">
                  <c:v>Varehandel reparasjon av motorvogner</c:v>
                </c:pt>
                <c:pt idx="12">
                  <c:v>Jordbruk,skogbruk og fiske</c:v>
                </c:pt>
                <c:pt idx="13">
                  <c:v>Bygge og anleggsvirksomhet</c:v>
                </c:pt>
                <c:pt idx="14">
                  <c:v>Helse og sosialtjenester</c:v>
                </c:pt>
                <c:pt idx="15">
                  <c:v>Transport og lagring</c:v>
                </c:pt>
                <c:pt idx="16">
                  <c:v>Forretningsmessig tjenesteyting</c:v>
                </c:pt>
              </c:strCache>
            </c:strRef>
          </c:cat>
          <c:val>
            <c:numRef>
              <c:f>'4.7'!$B$3:$B$19</c:f>
              <c:numCache>
                <c:formatCode>0.0</c:formatCode>
                <c:ptCount val="17"/>
                <c:pt idx="0">
                  <c:v>0.17</c:v>
                </c:pt>
                <c:pt idx="1">
                  <c:v>0.19</c:v>
                </c:pt>
                <c:pt idx="2">
                  <c:v>0.26</c:v>
                </c:pt>
                <c:pt idx="3">
                  <c:v>0.34</c:v>
                </c:pt>
                <c:pt idx="4">
                  <c:v>0.35</c:v>
                </c:pt>
                <c:pt idx="5">
                  <c:v>0.47</c:v>
                </c:pt>
                <c:pt idx="6">
                  <c:v>0.5</c:v>
                </c:pt>
                <c:pt idx="7">
                  <c:v>0.54</c:v>
                </c:pt>
                <c:pt idx="8">
                  <c:v>0.54</c:v>
                </c:pt>
                <c:pt idx="9">
                  <c:v>0.55000000000000004</c:v>
                </c:pt>
                <c:pt idx="10">
                  <c:v>0.59</c:v>
                </c:pt>
                <c:pt idx="11">
                  <c:v>0.65</c:v>
                </c:pt>
                <c:pt idx="12">
                  <c:v>0.69</c:v>
                </c:pt>
                <c:pt idx="13">
                  <c:v>0.72</c:v>
                </c:pt>
                <c:pt idx="14">
                  <c:v>0.77</c:v>
                </c:pt>
                <c:pt idx="15">
                  <c:v>0.91</c:v>
                </c:pt>
                <c:pt idx="16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8-42A3-AD6E-A30C0E3E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6197631"/>
        <c:axId val="1370034591"/>
      </c:barChart>
      <c:catAx>
        <c:axId val="109619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70034591"/>
        <c:crosses val="autoZero"/>
        <c:auto val="1"/>
        <c:lblAlgn val="ctr"/>
        <c:lblOffset val="100"/>
        <c:noMultiLvlLbl val="0"/>
      </c:catAx>
      <c:valAx>
        <c:axId val="1370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96197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[4]Ark1!$B$21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strRef>
              <c:f>[4]Ark1!$C$20:$J$20</c:f>
              <c:strCache>
                <c:ptCount val="8"/>
                <c:pt idx="0">
                  <c:v>Næringsmiddelindustri</c:v>
                </c:pt>
                <c:pt idx="1">
                  <c:v>Bygg og anlegg</c:v>
                </c:pt>
                <c:pt idx="2">
                  <c:v>Rutebuss og persontrafikk</c:v>
                </c:pt>
                <c:pt idx="3">
                  <c:v>Øvrige næringer</c:v>
                </c:pt>
                <c:pt idx="4">
                  <c:v>Sykehjem</c:v>
                </c:pt>
                <c:pt idx="5">
                  <c:v>Leverandørindustri olje og gass</c:v>
                </c:pt>
                <c:pt idx="6">
                  <c:v>Barnehager</c:v>
                </c:pt>
                <c:pt idx="7">
                  <c:v>Sykehus</c:v>
                </c:pt>
              </c:strCache>
            </c:strRef>
          </c:cat>
          <c:val>
            <c:numRef>
              <c:f>[4]Ark1!$C$21:$J$21</c:f>
              <c:numCache>
                <c:formatCode>General</c:formatCode>
                <c:ptCount val="8"/>
                <c:pt idx="0">
                  <c:v>35.42</c:v>
                </c:pt>
                <c:pt idx="1">
                  <c:v>35.39</c:v>
                </c:pt>
                <c:pt idx="2">
                  <c:v>32.619999999999997</c:v>
                </c:pt>
                <c:pt idx="3">
                  <c:v>29.73</c:v>
                </c:pt>
                <c:pt idx="4">
                  <c:v>29.49</c:v>
                </c:pt>
                <c:pt idx="5">
                  <c:v>28.61</c:v>
                </c:pt>
                <c:pt idx="6">
                  <c:v>23.41</c:v>
                </c:pt>
                <c:pt idx="7">
                  <c:v>18.03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6-4E90-82B1-B8E57E46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519696"/>
        <c:axId val="699520656"/>
      </c:barChart>
      <c:stockChart>
        <c:ser>
          <c:idx val="1"/>
          <c:order val="1"/>
          <c:tx>
            <c:strRef>
              <c:f>[4]Ark1!$B$22</c:f>
              <c:strCache>
                <c:ptCount val="1"/>
                <c:pt idx="0">
                  <c:v>Maks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[4]Ark1!$C$20:$J$20</c:f>
              <c:strCache>
                <c:ptCount val="8"/>
                <c:pt idx="0">
                  <c:v>Næringsmiddelindustri</c:v>
                </c:pt>
                <c:pt idx="1">
                  <c:v>Bygg og anlegg</c:v>
                </c:pt>
                <c:pt idx="2">
                  <c:v>Rutebuss og persontrafikk</c:v>
                </c:pt>
                <c:pt idx="3">
                  <c:v>Øvrige næringer</c:v>
                </c:pt>
                <c:pt idx="4">
                  <c:v>Sykehjem</c:v>
                </c:pt>
                <c:pt idx="5">
                  <c:v>Leverandørindustri olje og gass</c:v>
                </c:pt>
                <c:pt idx="6">
                  <c:v>Barnehager</c:v>
                </c:pt>
                <c:pt idx="7">
                  <c:v>Sykehus</c:v>
                </c:pt>
              </c:strCache>
            </c:strRef>
          </c:cat>
          <c:val>
            <c:numRef>
              <c:f>[4]Ark1!$C$22:$J$22</c:f>
              <c:numCache>
                <c:formatCode>General</c:formatCode>
                <c:ptCount val="8"/>
                <c:pt idx="0">
                  <c:v>39.72</c:v>
                </c:pt>
                <c:pt idx="1">
                  <c:v>39.67</c:v>
                </c:pt>
                <c:pt idx="2">
                  <c:v>40.69</c:v>
                </c:pt>
                <c:pt idx="3">
                  <c:v>33.659999999999997</c:v>
                </c:pt>
                <c:pt idx="4">
                  <c:v>32.92</c:v>
                </c:pt>
                <c:pt idx="5">
                  <c:v>36.53</c:v>
                </c:pt>
                <c:pt idx="6">
                  <c:v>27.8</c:v>
                </c:pt>
                <c:pt idx="7">
                  <c:v>22.39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E90-82B1-B8E57E46BB5B}"/>
            </c:ext>
          </c:extLst>
        </c:ser>
        <c:ser>
          <c:idx val="2"/>
          <c:order val="2"/>
          <c:tx>
            <c:strRef>
              <c:f>[4]Ark1!$B$23</c:f>
              <c:strCache>
                <c:ptCount val="1"/>
                <c:pt idx="0">
                  <c:v>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[4]Ark1!$C$20:$J$20</c:f>
              <c:strCache>
                <c:ptCount val="8"/>
                <c:pt idx="0">
                  <c:v>Næringsmiddelindustri</c:v>
                </c:pt>
                <c:pt idx="1">
                  <c:v>Bygg og anlegg</c:v>
                </c:pt>
                <c:pt idx="2">
                  <c:v>Rutebuss og persontrafikk</c:v>
                </c:pt>
                <c:pt idx="3">
                  <c:v>Øvrige næringer</c:v>
                </c:pt>
                <c:pt idx="4">
                  <c:v>Sykehjem</c:v>
                </c:pt>
                <c:pt idx="5">
                  <c:v>Leverandørindustri olje og gass</c:v>
                </c:pt>
                <c:pt idx="6">
                  <c:v>Barnehager</c:v>
                </c:pt>
                <c:pt idx="7">
                  <c:v>Sykehus</c:v>
                </c:pt>
              </c:strCache>
            </c:strRef>
          </c:cat>
          <c:val>
            <c:numRef>
              <c:f>[4]Ark1!$C$23:$J$23</c:f>
              <c:numCache>
                <c:formatCode>General</c:formatCode>
                <c:ptCount val="8"/>
                <c:pt idx="0">
                  <c:v>35.42</c:v>
                </c:pt>
                <c:pt idx="1">
                  <c:v>35.39</c:v>
                </c:pt>
                <c:pt idx="2">
                  <c:v>32.619999999999997</c:v>
                </c:pt>
                <c:pt idx="3">
                  <c:v>29.73</c:v>
                </c:pt>
                <c:pt idx="4">
                  <c:v>29.49</c:v>
                </c:pt>
                <c:pt idx="5">
                  <c:v>28.61</c:v>
                </c:pt>
                <c:pt idx="6">
                  <c:v>23.41</c:v>
                </c:pt>
                <c:pt idx="7">
                  <c:v>18.03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D6-4E90-82B1-B8E57E46BB5B}"/>
            </c:ext>
          </c:extLst>
        </c:ser>
        <c:ser>
          <c:idx val="3"/>
          <c:order val="3"/>
          <c:tx>
            <c:strRef>
              <c:f>[4]Ark1!$B$24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4"/>
              </a:solidFill>
              <a:ln w="22225" cmpd="sng">
                <a:solidFill>
                  <a:schemeClr val="accent4"/>
                </a:solidFill>
              </a:ln>
              <a:effectLst/>
            </c:spPr>
          </c:marker>
          <c:cat>
            <c:strRef>
              <c:f>[4]Ark1!$C$20:$J$20</c:f>
              <c:strCache>
                <c:ptCount val="8"/>
                <c:pt idx="0">
                  <c:v>Næringsmiddelindustri</c:v>
                </c:pt>
                <c:pt idx="1">
                  <c:v>Bygg og anlegg</c:v>
                </c:pt>
                <c:pt idx="2">
                  <c:v>Rutebuss og persontrafikk</c:v>
                </c:pt>
                <c:pt idx="3">
                  <c:v>Øvrige næringer</c:v>
                </c:pt>
                <c:pt idx="4">
                  <c:v>Sykehjem</c:v>
                </c:pt>
                <c:pt idx="5">
                  <c:v>Leverandørindustri olje og gass</c:v>
                </c:pt>
                <c:pt idx="6">
                  <c:v>Barnehager</c:v>
                </c:pt>
                <c:pt idx="7">
                  <c:v>Sykehus</c:v>
                </c:pt>
              </c:strCache>
            </c:strRef>
          </c:cat>
          <c:val>
            <c:numRef>
              <c:f>[4]Ark1!$C$24:$J$24</c:f>
              <c:numCache>
                <c:formatCode>General</c:formatCode>
                <c:ptCount val="8"/>
                <c:pt idx="0">
                  <c:v>34.380000000000003</c:v>
                </c:pt>
                <c:pt idx="1">
                  <c:v>36.57</c:v>
                </c:pt>
                <c:pt idx="2">
                  <c:v>33.58</c:v>
                </c:pt>
                <c:pt idx="3">
                  <c:v>31.05</c:v>
                </c:pt>
                <c:pt idx="4">
                  <c:v>31.02</c:v>
                </c:pt>
                <c:pt idx="5">
                  <c:v>39.14</c:v>
                </c:pt>
                <c:pt idx="6">
                  <c:v>25.97</c:v>
                </c:pt>
                <c:pt idx="7">
                  <c:v>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D6-4E90-82B1-B8E57E46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699501456"/>
        <c:axId val="699521136"/>
      </c:stockChart>
      <c:catAx>
        <c:axId val="69951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9520656"/>
        <c:crosses val="autoZero"/>
        <c:auto val="1"/>
        <c:lblAlgn val="ctr"/>
        <c:lblOffset val="100"/>
        <c:noMultiLvlLbl val="0"/>
      </c:catAx>
      <c:valAx>
        <c:axId val="69952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9519696"/>
        <c:crosses val="autoZero"/>
        <c:crossBetween val="between"/>
      </c:valAx>
      <c:valAx>
        <c:axId val="699521136"/>
        <c:scaling>
          <c:orientation val="minMax"/>
          <c:max val="40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99501456"/>
        <c:crosses val="max"/>
        <c:crossBetween val="between"/>
      </c:valAx>
      <c:catAx>
        <c:axId val="69950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952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[4]Ark1!$B$49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strRef>
              <c:f>[4]Ark1!$C$48:$J$48</c:f>
              <c:strCache>
                <c:ptCount val="8"/>
                <c:pt idx="0">
                  <c:v>Sykehjem</c:v>
                </c:pt>
                <c:pt idx="1">
                  <c:v>Barnehager</c:v>
                </c:pt>
                <c:pt idx="2">
                  <c:v>Rutebuss og persontrafikk</c:v>
                </c:pt>
                <c:pt idx="3">
                  <c:v>Næringsmiddelindustri</c:v>
                </c:pt>
                <c:pt idx="4">
                  <c:v>Bygg og anlegg</c:v>
                </c:pt>
                <c:pt idx="5">
                  <c:v>Øvrige næringer</c:v>
                </c:pt>
                <c:pt idx="6">
                  <c:v>Sykehus</c:v>
                </c:pt>
                <c:pt idx="7">
                  <c:v>Leverandørindustri olje og gass</c:v>
                </c:pt>
              </c:strCache>
            </c:strRef>
          </c:cat>
          <c:val>
            <c:numRef>
              <c:f>[4]Ark1!$C$49:$J$49</c:f>
              <c:numCache>
                <c:formatCode>General</c:formatCode>
                <c:ptCount val="8"/>
                <c:pt idx="0">
                  <c:v>0.99</c:v>
                </c:pt>
                <c:pt idx="1">
                  <c:v>0.92</c:v>
                </c:pt>
                <c:pt idx="2">
                  <c:v>0.89</c:v>
                </c:pt>
                <c:pt idx="3">
                  <c:v>0.73</c:v>
                </c:pt>
                <c:pt idx="4">
                  <c:v>0.72</c:v>
                </c:pt>
                <c:pt idx="5">
                  <c:v>0.57999999999999996</c:v>
                </c:pt>
                <c:pt idx="6">
                  <c:v>0.42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8-491D-8350-93FA28037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519696"/>
        <c:axId val="699520656"/>
      </c:barChart>
      <c:stockChart>
        <c:ser>
          <c:idx val="1"/>
          <c:order val="1"/>
          <c:tx>
            <c:strRef>
              <c:f>[4]Ark1!$B$50</c:f>
              <c:strCache>
                <c:ptCount val="1"/>
                <c:pt idx="0">
                  <c:v>Maks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[4]Ark1!$C$48:$J$48</c:f>
              <c:strCache>
                <c:ptCount val="8"/>
                <c:pt idx="0">
                  <c:v>Sykehjem</c:v>
                </c:pt>
                <c:pt idx="1">
                  <c:v>Barnehager</c:v>
                </c:pt>
                <c:pt idx="2">
                  <c:v>Rutebuss og persontrafikk</c:v>
                </c:pt>
                <c:pt idx="3">
                  <c:v>Næringsmiddelindustri</c:v>
                </c:pt>
                <c:pt idx="4">
                  <c:v>Bygg og anlegg</c:v>
                </c:pt>
                <c:pt idx="5">
                  <c:v>Øvrige næringer</c:v>
                </c:pt>
                <c:pt idx="6">
                  <c:v>Sykehus</c:v>
                </c:pt>
                <c:pt idx="7">
                  <c:v>Leverandørindustri olje og gass</c:v>
                </c:pt>
              </c:strCache>
            </c:strRef>
          </c:cat>
          <c:val>
            <c:numRef>
              <c:f>[4]Ark1!$C$50:$J$50</c:f>
              <c:numCache>
                <c:formatCode>General</c:formatCode>
                <c:ptCount val="8"/>
                <c:pt idx="0">
                  <c:v>1.01</c:v>
                </c:pt>
                <c:pt idx="1">
                  <c:v>0.95</c:v>
                </c:pt>
                <c:pt idx="2">
                  <c:v>1.2</c:v>
                </c:pt>
                <c:pt idx="3">
                  <c:v>0.81</c:v>
                </c:pt>
                <c:pt idx="4">
                  <c:v>0.79</c:v>
                </c:pt>
                <c:pt idx="5">
                  <c:v>0.66</c:v>
                </c:pt>
                <c:pt idx="6">
                  <c:v>0.52</c:v>
                </c:pt>
                <c:pt idx="7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8-491D-8350-93FA2803764C}"/>
            </c:ext>
          </c:extLst>
        </c:ser>
        <c:ser>
          <c:idx val="2"/>
          <c:order val="2"/>
          <c:tx>
            <c:strRef>
              <c:f>[4]Ark1!$B$51</c:f>
              <c:strCache>
                <c:ptCount val="1"/>
                <c:pt idx="0">
                  <c:v>Min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[4]Ark1!$C$48:$J$48</c:f>
              <c:strCache>
                <c:ptCount val="8"/>
                <c:pt idx="0">
                  <c:v>Sykehjem</c:v>
                </c:pt>
                <c:pt idx="1">
                  <c:v>Barnehager</c:v>
                </c:pt>
                <c:pt idx="2">
                  <c:v>Rutebuss og persontrafikk</c:v>
                </c:pt>
                <c:pt idx="3">
                  <c:v>Næringsmiddelindustri</c:v>
                </c:pt>
                <c:pt idx="4">
                  <c:v>Bygg og anlegg</c:v>
                </c:pt>
                <c:pt idx="5">
                  <c:v>Øvrige næringer</c:v>
                </c:pt>
                <c:pt idx="6">
                  <c:v>Sykehus</c:v>
                </c:pt>
                <c:pt idx="7">
                  <c:v>Leverandørindustri olje og gass</c:v>
                </c:pt>
              </c:strCache>
            </c:strRef>
          </c:cat>
          <c:val>
            <c:numRef>
              <c:f>[4]Ark1!$C$51:$J$51</c:f>
              <c:numCache>
                <c:formatCode>General</c:formatCode>
                <c:ptCount val="8"/>
                <c:pt idx="0">
                  <c:v>0.95</c:v>
                </c:pt>
                <c:pt idx="1">
                  <c:v>0.75</c:v>
                </c:pt>
                <c:pt idx="2">
                  <c:v>0.89</c:v>
                </c:pt>
                <c:pt idx="3">
                  <c:v>0.72</c:v>
                </c:pt>
                <c:pt idx="4">
                  <c:v>0.72</c:v>
                </c:pt>
                <c:pt idx="5">
                  <c:v>0.57999999999999996</c:v>
                </c:pt>
                <c:pt idx="6">
                  <c:v>0.38</c:v>
                </c:pt>
                <c:pt idx="7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8-491D-8350-93FA2803764C}"/>
            </c:ext>
          </c:extLst>
        </c:ser>
        <c:ser>
          <c:idx val="3"/>
          <c:order val="3"/>
          <c:tx>
            <c:strRef>
              <c:f>[4]Ark1!$B$52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4"/>
              </a:solidFill>
              <a:ln w="22225" cmpd="sng">
                <a:solidFill>
                  <a:schemeClr val="accent4"/>
                </a:solidFill>
              </a:ln>
              <a:effectLst/>
            </c:spPr>
          </c:marker>
          <c:cat>
            <c:strRef>
              <c:f>[4]Ark1!$C$48:$J$48</c:f>
              <c:strCache>
                <c:ptCount val="8"/>
                <c:pt idx="0">
                  <c:v>Sykehjem</c:v>
                </c:pt>
                <c:pt idx="1">
                  <c:v>Barnehager</c:v>
                </c:pt>
                <c:pt idx="2">
                  <c:v>Rutebuss og persontrafikk</c:v>
                </c:pt>
                <c:pt idx="3">
                  <c:v>Næringsmiddelindustri</c:v>
                </c:pt>
                <c:pt idx="4">
                  <c:v>Bygg og anlegg</c:v>
                </c:pt>
                <c:pt idx="5">
                  <c:v>Øvrige næringer</c:v>
                </c:pt>
                <c:pt idx="6">
                  <c:v>Sykehus</c:v>
                </c:pt>
                <c:pt idx="7">
                  <c:v>Leverandørindustri olje og gass</c:v>
                </c:pt>
              </c:strCache>
            </c:strRef>
          </c:cat>
          <c:val>
            <c:numRef>
              <c:f>[4]Ark1!$C$52:$J$52</c:f>
              <c:numCache>
                <c:formatCode>General</c:formatCode>
                <c:ptCount val="8"/>
                <c:pt idx="0">
                  <c:v>0.97</c:v>
                </c:pt>
                <c:pt idx="1">
                  <c:v>0.91</c:v>
                </c:pt>
                <c:pt idx="2">
                  <c:v>0.9</c:v>
                </c:pt>
                <c:pt idx="3">
                  <c:v>0.68</c:v>
                </c:pt>
                <c:pt idx="4">
                  <c:v>0.72</c:v>
                </c:pt>
                <c:pt idx="5">
                  <c:v>0.6</c:v>
                </c:pt>
                <c:pt idx="6">
                  <c:v>0.59</c:v>
                </c:pt>
                <c:pt idx="7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8-491D-8350-93FA28037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699501456"/>
        <c:axId val="699521136"/>
      </c:stockChart>
      <c:catAx>
        <c:axId val="69951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9520656"/>
        <c:crosses val="autoZero"/>
        <c:auto val="1"/>
        <c:lblAlgn val="ctr"/>
        <c:lblOffset val="100"/>
        <c:noMultiLvlLbl val="0"/>
      </c:catAx>
      <c:valAx>
        <c:axId val="699520656"/>
        <c:scaling>
          <c:orientation val="minMax"/>
          <c:max val="1.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9519696"/>
        <c:crosses val="autoZero"/>
        <c:crossBetween val="between"/>
      </c:valAx>
      <c:valAx>
        <c:axId val="699521136"/>
        <c:scaling>
          <c:orientation val="minMax"/>
          <c:max val="40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99501456"/>
        <c:crosses val="max"/>
        <c:crossBetween val="between"/>
      </c:valAx>
      <c:catAx>
        <c:axId val="69950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952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[5]Fordeling!$B$27</c:f>
              <c:strCache>
                <c:ptCount val="1"/>
                <c:pt idx="0">
                  <c:v>Ansatt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[5]Fordeling!$A$28:$A$33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[5]Fordeling!$B$28:$B$33</c:f>
              <c:numCache>
                <c:formatCode>General</c:formatCode>
                <c:ptCount val="6"/>
                <c:pt idx="0">
                  <c:v>0.8952334013940717</c:v>
                </c:pt>
                <c:pt idx="1">
                  <c:v>0.79686745930768221</c:v>
                </c:pt>
                <c:pt idx="2">
                  <c:v>0.84616382217149977</c:v>
                </c:pt>
                <c:pt idx="3">
                  <c:v>0.80893835217340637</c:v>
                </c:pt>
                <c:pt idx="4">
                  <c:v>0.71784491837809372</c:v>
                </c:pt>
                <c:pt idx="5">
                  <c:v>0.82048352816153025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2-47B1-8EDC-06380C321082}"/>
            </c:ext>
          </c:extLst>
        </c:ser>
        <c:ser>
          <c:idx val="1"/>
          <c:order val="1"/>
          <c:tx>
            <c:strRef>
              <c:f>[5]Fordeling!$C$27</c:f>
              <c:strCache>
                <c:ptCount val="1"/>
                <c:pt idx="0">
                  <c:v>Alderspensjon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[5]Fordeling!$A$28:$A$33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[5]Fordeling!$C$28:$C$33</c:f>
              <c:numCache>
                <c:formatCode>General</c:formatCode>
                <c:ptCount val="6"/>
                <c:pt idx="0">
                  <c:v>1.6193761881292686E-2</c:v>
                </c:pt>
                <c:pt idx="1">
                  <c:v>6.6226473039968412E-2</c:v>
                </c:pt>
                <c:pt idx="2">
                  <c:v>5.3898428178658503E-2</c:v>
                </c:pt>
                <c:pt idx="3">
                  <c:v>7.7263722176902458E-2</c:v>
                </c:pt>
                <c:pt idx="4">
                  <c:v>0.11137440758293839</c:v>
                </c:pt>
                <c:pt idx="5">
                  <c:v>9.0356004250797026E-2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2-47B1-8EDC-06380C321082}"/>
            </c:ext>
          </c:extLst>
        </c:ser>
        <c:ser>
          <c:idx val="2"/>
          <c:order val="2"/>
          <c:tx>
            <c:strRef>
              <c:f>[5]Fordeling!$D$27</c:f>
              <c:strCache>
                <c:ptCount val="1"/>
                <c:pt idx="0">
                  <c:v>AFP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[5]Fordeling!$A$28:$A$33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[5]Fordeling!$D$28:$D$33</c:f>
              <c:numCache>
                <c:formatCode>General</c:formatCode>
                <c:ptCount val="6"/>
                <c:pt idx="0">
                  <c:v>1.4715201013870308E-2</c:v>
                </c:pt>
                <c:pt idx="1">
                  <c:v>6.4581231079717458E-2</c:v>
                </c:pt>
                <c:pt idx="2">
                  <c:v>3.5508637236084453E-2</c:v>
                </c:pt>
                <c:pt idx="3">
                  <c:v>4.4109078196014451E-2</c:v>
                </c:pt>
                <c:pt idx="4">
                  <c:v>6.714060031595577E-2</c:v>
                </c:pt>
                <c:pt idx="5">
                  <c:v>2.7842720510095644E-2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A2-47B1-8EDC-06380C321082}"/>
            </c:ext>
          </c:extLst>
        </c:ser>
        <c:ser>
          <c:idx val="3"/>
          <c:order val="3"/>
          <c:tx>
            <c:strRef>
              <c:f>[5]Fordeling!$E$27</c:f>
              <c:strCache>
                <c:ptCount val="1"/>
                <c:pt idx="0">
                  <c:v>Uføretrygd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[5]Fordeling!$A$28:$A$33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[5]Fordeling!$E$28:$E$33</c:f>
              <c:numCache>
                <c:formatCode>General</c:formatCode>
                <c:ptCount val="6"/>
                <c:pt idx="0">
                  <c:v>2.3304935576990777E-2</c:v>
                </c:pt>
                <c:pt idx="1">
                  <c:v>2.399859606019392E-2</c:v>
                </c:pt>
                <c:pt idx="2">
                  <c:v>2.3240130725735331E-2</c:v>
                </c:pt>
                <c:pt idx="3">
                  <c:v>2.6628598065493531E-2</c:v>
                </c:pt>
                <c:pt idx="4">
                  <c:v>3.077277514481306E-2</c:v>
                </c:pt>
                <c:pt idx="5">
                  <c:v>2.1944739638682254E-2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A2-47B1-8EDC-06380C321082}"/>
            </c:ext>
          </c:extLst>
        </c:ser>
        <c:ser>
          <c:idx val="4"/>
          <c:order val="4"/>
          <c:tx>
            <c:strRef>
              <c:f>[5]Fordeling!$F$27</c:f>
              <c:strCache>
                <c:ptCount val="1"/>
                <c:pt idx="0">
                  <c:v>AAP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[5]Fordeling!$A$28:$A$33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[5]Fordeling!$F$28:$F$33</c:f>
              <c:numCache>
                <c:formatCode>General</c:formatCode>
                <c:ptCount val="6"/>
                <c:pt idx="0">
                  <c:v>1.309582482574104E-2</c:v>
                </c:pt>
                <c:pt idx="1">
                  <c:v>1.0573421664546133E-2</c:v>
                </c:pt>
                <c:pt idx="2">
                  <c:v>9.1819266483373976E-3</c:v>
                </c:pt>
                <c:pt idx="3">
                  <c:v>7.2252651206153127E-3</c:v>
                </c:pt>
                <c:pt idx="4">
                  <c:v>6.1216429699842024E-3</c:v>
                </c:pt>
                <c:pt idx="5">
                  <c:v>2.8427205100956428E-3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2-47B1-8EDC-06380C321082}"/>
            </c:ext>
          </c:extLst>
        </c:ser>
        <c:ser>
          <c:idx val="5"/>
          <c:order val="5"/>
          <c:tx>
            <c:strRef>
              <c:f>[5]Fordeling!$G$27</c:f>
              <c:strCache>
                <c:ptCount val="1"/>
                <c:pt idx="0">
                  <c:v>Død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[5]Fordeling!$A$28:$A$33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[5]Fordeling!$G$28:$G$33</c:f>
              <c:numCache>
                <c:formatCode>General</c:formatCode>
                <c:ptCount val="6"/>
                <c:pt idx="0">
                  <c:v>2.1122298106033936E-3</c:v>
                </c:pt>
                <c:pt idx="1">
                  <c:v>2.6323871364015267E-3</c:v>
                </c:pt>
                <c:pt idx="2">
                  <c:v>2.9568916325154329E-3</c:v>
                </c:pt>
                <c:pt idx="3">
                  <c:v>3.4669618925533153E-3</c:v>
                </c:pt>
                <c:pt idx="4">
                  <c:v>2.8962611901000527E-3</c:v>
                </c:pt>
                <c:pt idx="5">
                  <c:v>2.1519659936238044E-3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A2-47B1-8EDC-06380C321082}"/>
            </c:ext>
          </c:extLst>
        </c:ser>
        <c:ser>
          <c:idx val="6"/>
          <c:order val="6"/>
          <c:tx>
            <c:strRef>
              <c:f>[5]Fordeling!$H$27</c:f>
              <c:strCache>
                <c:ptCount val="1"/>
                <c:pt idx="0">
                  <c:v>Ukjent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[5]Fordeling!$A$28:$A$33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[5]Fordeling!$H$28:$H$33</c:f>
              <c:numCache>
                <c:formatCode>General</c:formatCode>
                <c:ptCount val="6"/>
                <c:pt idx="0">
                  <c:v>3.5344645497429994E-2</c:v>
                </c:pt>
                <c:pt idx="1">
                  <c:v>3.5120431711490263E-2</c:v>
                </c:pt>
                <c:pt idx="2">
                  <c:v>2.9050163407169149E-2</c:v>
                </c:pt>
                <c:pt idx="3">
                  <c:v>3.2368022375014571E-2</c:v>
                </c:pt>
                <c:pt idx="4">
                  <c:v>6.384939441811488E-2</c:v>
                </c:pt>
                <c:pt idx="5">
                  <c:v>3.4378320935175455E-2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A2-47B1-8EDC-06380C321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5061728"/>
        <c:axId val="1415081888"/>
      </c:barChart>
      <c:catAx>
        <c:axId val="14150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15081888"/>
        <c:crosses val="autoZero"/>
        <c:auto val="1"/>
        <c:lblAlgn val="ctr"/>
        <c:lblOffset val="100"/>
        <c:noMultiLvlLbl val="0"/>
      </c:catAx>
      <c:valAx>
        <c:axId val="14150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150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'4.11'!$A$3:$A$9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'4.11'!$B$3:$B$9</c:f>
              <c:numCache>
                <c:formatCode>0.00%</c:formatCode>
                <c:ptCount val="7"/>
                <c:pt idx="0">
                  <c:v>1.0370459512486541E-2</c:v>
                </c:pt>
                <c:pt idx="1">
                  <c:v>9.8887067515630294E-3</c:v>
                </c:pt>
                <c:pt idx="2">
                  <c:v>9.6807466072659984E-3</c:v>
                </c:pt>
                <c:pt idx="3">
                  <c:v>9.4912896941553131E-3</c:v>
                </c:pt>
                <c:pt idx="4">
                  <c:v>1.0688538843312705E-2</c:v>
                </c:pt>
                <c:pt idx="5">
                  <c:v>1.0128232416803806E-2</c:v>
                </c:pt>
                <c:pt idx="6">
                  <c:v>9.5595170779123849E-3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E8-43F4-BE97-34BB91DAE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201903"/>
        <c:axId val="536203823"/>
      </c:lineChart>
      <c:catAx>
        <c:axId val="53620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36203823"/>
        <c:crosses val="autoZero"/>
        <c:auto val="1"/>
        <c:lblAlgn val="ctr"/>
        <c:lblOffset val="100"/>
        <c:noMultiLvlLbl val="0"/>
      </c:catAx>
      <c:valAx>
        <c:axId val="53620382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3620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'4.12'!$A$4:$A$10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'4.12'!$B$4:$B$10</c:f>
              <c:numCache>
                <c:formatCode>0.0\ %</c:formatCode>
                <c:ptCount val="7"/>
                <c:pt idx="0">
                  <c:v>0.13412973267442313</c:v>
                </c:pt>
                <c:pt idx="1">
                  <c:v>0.12763370035932228</c:v>
                </c:pt>
                <c:pt idx="2">
                  <c:v>0.1237451550907783</c:v>
                </c:pt>
                <c:pt idx="3">
                  <c:v>0.12059338015517396</c:v>
                </c:pt>
                <c:pt idx="4">
                  <c:v>0.1340603281803443</c:v>
                </c:pt>
                <c:pt idx="5">
                  <c:v>0.12526376170282508</c:v>
                </c:pt>
                <c:pt idx="6">
                  <c:v>0.1190287556492319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4-4222-A518-F601B17E9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751999"/>
        <c:axId val="700780799"/>
      </c:lineChart>
      <c:catAx>
        <c:axId val="70075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0780799"/>
        <c:crosses val="autoZero"/>
        <c:auto val="1"/>
        <c:lblAlgn val="ctr"/>
        <c:lblOffset val="100"/>
        <c:noMultiLvlLbl val="0"/>
      </c:catAx>
      <c:valAx>
        <c:axId val="7007807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075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[5]Alder!$L$2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[5]Alder!$M$1:$R$1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[5]Alder!$M$2:$R$2</c:f>
              <c:numCache>
                <c:formatCode>General</c:formatCode>
                <c:ptCount val="6"/>
                <c:pt idx="0">
                  <c:v>4.4684601824174143E-2</c:v>
                </c:pt>
                <c:pt idx="1">
                  <c:v>0.16440673869431754</c:v>
                </c:pt>
                <c:pt idx="2">
                  <c:v>0.10992027567678066</c:v>
                </c:pt>
                <c:pt idx="3">
                  <c:v>0.13299459105064743</c:v>
                </c:pt>
                <c:pt idx="4">
                  <c:v>0.17715827338129497</c:v>
                </c:pt>
                <c:pt idx="5">
                  <c:v>0.12324822986749713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5-4B36-8FD5-43A8E70CB520}"/>
            </c:ext>
          </c:extLst>
        </c:ser>
        <c:ser>
          <c:idx val="1"/>
          <c:order val="1"/>
          <c:tx>
            <c:strRef>
              <c:f>[5]Alder!$L$3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[5]Alder!$M$1:$R$1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[5]Alder!$M$3:$R$3</c:f>
              <c:numCache>
                <c:formatCode>General</c:formatCode>
                <c:ptCount val="6"/>
                <c:pt idx="0">
                  <c:v>4.0021426385062751E-2</c:v>
                </c:pt>
                <c:pt idx="1">
                  <c:v>0.1558859451334085</c:v>
                </c:pt>
                <c:pt idx="2">
                  <c:v>0.10453327118051509</c:v>
                </c:pt>
                <c:pt idx="3">
                  <c:v>0.12822324267043447</c:v>
                </c:pt>
                <c:pt idx="4">
                  <c:v>0.17025281417235652</c:v>
                </c:pt>
                <c:pt idx="5">
                  <c:v>0.11456438094669967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5-4B36-8FD5-43A8E70CB520}"/>
            </c:ext>
          </c:extLst>
        </c:ser>
        <c:ser>
          <c:idx val="2"/>
          <c:order val="2"/>
          <c:tx>
            <c:strRef>
              <c:f>[5]Alder!$L$4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[5]Alder!$M$1:$R$1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[5]Alder!$M$4:$R$4</c:f>
              <c:numCache>
                <c:formatCode>General</c:formatCode>
                <c:ptCount val="6"/>
                <c:pt idx="0">
                  <c:v>3.5540480755050875E-2</c:v>
                </c:pt>
                <c:pt idx="1">
                  <c:v>0.15239162246204499</c:v>
                </c:pt>
                <c:pt idx="2">
                  <c:v>9.9178174092916641E-2</c:v>
                </c:pt>
                <c:pt idx="3">
                  <c:v>0.12482029328136482</c:v>
                </c:pt>
                <c:pt idx="4">
                  <c:v>0.17132494132707488</c:v>
                </c:pt>
                <c:pt idx="5">
                  <c:v>0.10748009353817009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5-4B36-8FD5-43A8E70CB520}"/>
            </c:ext>
          </c:extLst>
        </c:ser>
        <c:ser>
          <c:idx val="3"/>
          <c:order val="3"/>
          <c:tx>
            <c:strRef>
              <c:f>[5]Alder!$L$5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[5]Alder!$M$1:$R$1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[5]Alder!$M$5:$R$5</c:f>
              <c:numCache>
                <c:formatCode>General</c:formatCode>
                <c:ptCount val="6"/>
                <c:pt idx="0">
                  <c:v>3.7052780729720153E-2</c:v>
                </c:pt>
                <c:pt idx="1">
                  <c:v>0.1426345576610224</c:v>
                </c:pt>
                <c:pt idx="2">
                  <c:v>9.3946347593290722E-2</c:v>
                </c:pt>
                <c:pt idx="3">
                  <c:v>0.120795903976454</c:v>
                </c:pt>
                <c:pt idx="4">
                  <c:v>0.17031233381784663</c:v>
                </c:pt>
                <c:pt idx="5">
                  <c:v>0.11444327581795957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55-4B36-8FD5-43A8E70CB520}"/>
            </c:ext>
          </c:extLst>
        </c:ser>
        <c:ser>
          <c:idx val="4"/>
          <c:order val="4"/>
          <c:tx>
            <c:strRef>
              <c:f>[5]Alder!$L$6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[5]Alder!$M$1:$R$1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[5]Alder!$M$6:$R$6</c:f>
              <c:numCache>
                <c:formatCode>General</c:formatCode>
                <c:ptCount val="6"/>
                <c:pt idx="0">
                  <c:v>3.977551736232901E-2</c:v>
                </c:pt>
                <c:pt idx="1">
                  <c:v>0.15017934892954632</c:v>
                </c:pt>
                <c:pt idx="2">
                  <c:v>0.10711472114313657</c:v>
                </c:pt>
                <c:pt idx="3">
                  <c:v>0.13697200941962023</c:v>
                </c:pt>
                <c:pt idx="4">
                  <c:v>0.19377551020408162</c:v>
                </c:pt>
                <c:pt idx="5">
                  <c:v>0.1274975943850116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55-4B36-8FD5-43A8E70CB520}"/>
            </c:ext>
          </c:extLst>
        </c:ser>
        <c:ser>
          <c:idx val="5"/>
          <c:order val="5"/>
          <c:tx>
            <c:strRef>
              <c:f>[5]Alder!$L$7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[5]Alder!$M$1:$R$1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[5]Alder!$M$7:$R$7</c:f>
              <c:numCache>
                <c:formatCode>General</c:formatCode>
                <c:ptCount val="6"/>
                <c:pt idx="0">
                  <c:v>3.5826210826210826E-2</c:v>
                </c:pt>
                <c:pt idx="1">
                  <c:v>0.1418348583202251</c:v>
                </c:pt>
                <c:pt idx="2">
                  <c:v>9.7434240637536015E-2</c:v>
                </c:pt>
                <c:pt idx="3">
                  <c:v>0.12534534534534533</c:v>
                </c:pt>
                <c:pt idx="4">
                  <c:v>0.18281271038104213</c:v>
                </c:pt>
                <c:pt idx="5">
                  <c:v>0.12050439817392272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55-4B36-8FD5-43A8E70CB520}"/>
            </c:ext>
          </c:extLst>
        </c:ser>
        <c:ser>
          <c:idx val="6"/>
          <c:order val="6"/>
          <c:tx>
            <c:strRef>
              <c:f>[5]Alder!$L$8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[5]Alder!$M$1:$R$1</c:f>
              <c:strCache>
                <c:ptCount val="6"/>
                <c:pt idx="0">
                  <c:v>61 år</c:v>
                </c:pt>
                <c:pt idx="1">
                  <c:v>62 år</c:v>
                </c:pt>
                <c:pt idx="2">
                  <c:v>63 år</c:v>
                </c:pt>
                <c:pt idx="3">
                  <c:v>64 år</c:v>
                </c:pt>
                <c:pt idx="4">
                  <c:v>65 år</c:v>
                </c:pt>
                <c:pt idx="5">
                  <c:v>66 år</c:v>
                </c:pt>
              </c:strCache>
            </c:strRef>
          </c:cat>
          <c:val>
            <c:numRef>
              <c:f>[5]Alder!$M$8:$R$8</c:f>
              <c:numCache>
                <c:formatCode>General</c:formatCode>
                <c:ptCount val="6"/>
                <c:pt idx="0">
                  <c:v>3.0908962895162994E-2</c:v>
                </c:pt>
                <c:pt idx="1">
                  <c:v>0.13080770411968587</c:v>
                </c:pt>
                <c:pt idx="2">
                  <c:v>8.9407065414742956E-2</c:v>
                </c:pt>
                <c:pt idx="3">
                  <c:v>0.12137280037291691</c:v>
                </c:pt>
                <c:pt idx="4">
                  <c:v>0.17851500789889416</c:v>
                </c:pt>
                <c:pt idx="5">
                  <c:v>0.11819872476089267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55-4B36-8FD5-43A8E70CB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6358912"/>
        <c:axId val="2122653744"/>
      </c:barChart>
      <c:catAx>
        <c:axId val="206635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22653744"/>
        <c:crosses val="autoZero"/>
        <c:auto val="1"/>
        <c:lblAlgn val="ctr"/>
        <c:lblOffset val="100"/>
        <c:noMultiLvlLbl val="0"/>
      </c:catAx>
      <c:valAx>
        <c:axId val="2122653744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6635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'4.14'!$B$3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'4.14'!$A$4:$A$10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'4.14'!$B$4:$B$10</c:f>
              <c:numCache>
                <c:formatCode>0.0\ %</c:formatCode>
                <c:ptCount val="7"/>
                <c:pt idx="0">
                  <c:v>0.11920475555243512</c:v>
                </c:pt>
                <c:pt idx="1">
                  <c:v>0.11684368506118679</c:v>
                </c:pt>
                <c:pt idx="2">
                  <c:v>0.11729944507603471</c:v>
                </c:pt>
                <c:pt idx="3">
                  <c:v>0.11646439456913273</c:v>
                </c:pt>
                <c:pt idx="4">
                  <c:v>0.13168589048448404</c:v>
                </c:pt>
                <c:pt idx="5">
                  <c:v>0.12730904740475693</c:v>
                </c:pt>
                <c:pt idx="6">
                  <c:v>0.12653359403536665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4-4B2E-8650-1288C4D72E67}"/>
            </c:ext>
          </c:extLst>
        </c:ser>
        <c:ser>
          <c:idx val="1"/>
          <c:order val="1"/>
          <c:tx>
            <c:strRef>
              <c:f>'4.14'!$C$3</c:f>
              <c:strCache>
                <c:ptCount val="1"/>
                <c:pt idx="0">
                  <c:v>Menn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'4.14'!$A$4:$A$10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'4.14'!$C$4:$C$10</c:f>
              <c:numCache>
                <c:formatCode>0.0\ %</c:formatCode>
                <c:ptCount val="7"/>
                <c:pt idx="0">
                  <c:v>0.14763594006459468</c:v>
                </c:pt>
                <c:pt idx="1">
                  <c:v>0.13746044095845905</c:v>
                </c:pt>
                <c:pt idx="2">
                  <c:v>0.12962221743280272</c:v>
                </c:pt>
                <c:pt idx="3">
                  <c:v>0.12431347486569072</c:v>
                </c:pt>
                <c:pt idx="4">
                  <c:v>0.13617761108018089</c:v>
                </c:pt>
                <c:pt idx="5">
                  <c:v>0.12347445339581153</c:v>
                </c:pt>
                <c:pt idx="6">
                  <c:v>0.11253705545075227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4-4B2E-8650-1288C4D72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113679"/>
        <c:axId val="671114159"/>
      </c:lineChart>
      <c:catAx>
        <c:axId val="67111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1114159"/>
        <c:crosses val="autoZero"/>
        <c:auto val="1"/>
        <c:lblAlgn val="ctr"/>
        <c:lblOffset val="100"/>
        <c:noMultiLvlLbl val="0"/>
      </c:catAx>
      <c:valAx>
        <c:axId val="67111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111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'4.15'!$A$5:$A$22</c:f>
              <c:strCache>
                <c:ptCount val="18"/>
                <c:pt idx="0">
                  <c:v>Eiendomsdrift, teknisk tjenesteyting</c:v>
                </c:pt>
                <c:pt idx="1">
                  <c:v>Overnattings- og serveringsvirksomhet</c:v>
                </c:pt>
                <c:pt idx="2">
                  <c:v>Informasjon og kommunikasjon</c:v>
                </c:pt>
                <c:pt idx="3">
                  <c:v>Private tjenester ellers</c:v>
                </c:pt>
                <c:pt idx="4">
                  <c:v>Varehandel og reparasjon av motorvogner</c:v>
                </c:pt>
                <c:pt idx="5">
                  <c:v>Off.adm., forsvar, sosialforsikring</c:v>
                </c:pt>
                <c:pt idx="6">
                  <c:v>Bygge- og anleggsvirksomhet</c:v>
                </c:pt>
                <c:pt idx="7">
                  <c:v>Undervisning</c:v>
                </c:pt>
                <c:pt idx="8">
                  <c:v>Forretningsmessig tjenesteyting</c:v>
                </c:pt>
                <c:pt idx="9">
                  <c:v>Transport og lagring</c:v>
                </c:pt>
                <c:pt idx="10">
                  <c:v>Helse og sosial</c:v>
                </c:pt>
                <c:pt idx="11">
                  <c:v>Bergverksdrift og utvinning</c:v>
                </c:pt>
                <c:pt idx="12">
                  <c:v>Industri</c:v>
                </c:pt>
                <c:pt idx="13">
                  <c:v>Elektrisitet, vann og renovasjon</c:v>
                </c:pt>
                <c:pt idx="14">
                  <c:v>Jordbruk, skogbruk og fiske</c:v>
                </c:pt>
                <c:pt idx="15">
                  <c:v>Finansiering og forsikringsvirksomhet</c:v>
                </c:pt>
                <c:pt idx="16">
                  <c:v>Uoppgit</c:v>
                </c:pt>
                <c:pt idx="17">
                  <c:v>Olje- og gassutvinning</c:v>
                </c:pt>
              </c:strCache>
            </c:strRef>
          </c:cat>
          <c:val>
            <c:numRef>
              <c:f>'4.15'!$B$5:$B$22</c:f>
              <c:numCache>
                <c:formatCode>0.0\ %</c:formatCode>
                <c:ptCount val="18"/>
                <c:pt idx="0">
                  <c:v>7.8575056228687518E-2</c:v>
                </c:pt>
                <c:pt idx="1">
                  <c:v>9.0296495956873321E-2</c:v>
                </c:pt>
                <c:pt idx="2">
                  <c:v>9.6656418139892397E-2</c:v>
                </c:pt>
                <c:pt idx="3">
                  <c:v>9.9128540305010893E-2</c:v>
                </c:pt>
                <c:pt idx="4">
                  <c:v>0.10054871718819516</c:v>
                </c:pt>
                <c:pt idx="5">
                  <c:v>0.11132648446081282</c:v>
                </c:pt>
                <c:pt idx="6">
                  <c:v>0.11184527496730677</c:v>
                </c:pt>
                <c:pt idx="7">
                  <c:v>0.12058600656731498</c:v>
                </c:pt>
                <c:pt idx="8">
                  <c:v>0.12059064807219032</c:v>
                </c:pt>
                <c:pt idx="9">
                  <c:v>0.12551346417161113</c:v>
                </c:pt>
                <c:pt idx="10">
                  <c:v>0.12713686817125355</c:v>
                </c:pt>
                <c:pt idx="11">
                  <c:v>0.13538924407672057</c:v>
                </c:pt>
                <c:pt idx="12">
                  <c:v>0.14307940212257597</c:v>
                </c:pt>
                <c:pt idx="13">
                  <c:v>0.14327571051860533</c:v>
                </c:pt>
                <c:pt idx="14">
                  <c:v>0.14651553316540722</c:v>
                </c:pt>
                <c:pt idx="15">
                  <c:v>0.15842470351309018</c:v>
                </c:pt>
                <c:pt idx="16">
                  <c:v>0.15950920245398773</c:v>
                </c:pt>
                <c:pt idx="17">
                  <c:v>0.19430355052672649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3-4F1C-873F-1501F5325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0770719"/>
        <c:axId val="700763039"/>
      </c:barChart>
      <c:catAx>
        <c:axId val="700770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0763039"/>
        <c:crosses val="autoZero"/>
        <c:auto val="1"/>
        <c:lblAlgn val="ctr"/>
        <c:lblOffset val="100"/>
        <c:noMultiLvlLbl val="0"/>
      </c:catAx>
      <c:valAx>
        <c:axId val="700763039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0770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'[5]IA-bransje'!$AE$17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'[5]IA-bransje'!$AF$16:$AM$16</c:f>
              <c:strCache>
                <c:ptCount val="8"/>
                <c:pt idx="0">
                  <c:v>Barnehager</c:v>
                </c:pt>
                <c:pt idx="1">
                  <c:v>Næringsmiddelindustri</c:v>
                </c:pt>
                <c:pt idx="2">
                  <c:v>Sykehjem</c:v>
                </c:pt>
                <c:pt idx="3">
                  <c:v>Sykehus</c:v>
                </c:pt>
                <c:pt idx="4">
                  <c:v>Øvrige bransjer</c:v>
                </c:pt>
                <c:pt idx="5">
                  <c:v>Bygg og anlegg</c:v>
                </c:pt>
                <c:pt idx="6">
                  <c:v>Leverandørindustri olje og gass</c:v>
                </c:pt>
                <c:pt idx="7">
                  <c:v>Rutebuss og persontrafikk</c:v>
                </c:pt>
              </c:strCache>
            </c:strRef>
          </c:cat>
          <c:val>
            <c:numRef>
              <c:f>'[5]IA-bransje'!$AF$17:$AM$17</c:f>
              <c:numCache>
                <c:formatCode>General</c:formatCode>
                <c:ptCount val="8"/>
                <c:pt idx="0">
                  <c:v>15.692989524576999</c:v>
                </c:pt>
                <c:pt idx="1">
                  <c:v>15.2078085642317</c:v>
                </c:pt>
                <c:pt idx="2">
                  <c:v>12.650176678445201</c:v>
                </c:pt>
                <c:pt idx="3">
                  <c:v>12.1302848847759</c:v>
                </c:pt>
                <c:pt idx="4">
                  <c:v>11.8029806162538</c:v>
                </c:pt>
                <c:pt idx="5">
                  <c:v>11.1845274967307</c:v>
                </c:pt>
                <c:pt idx="6">
                  <c:v>11.193415637860101</c:v>
                </c:pt>
                <c:pt idx="7">
                  <c:v>9.1714285714285708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3-4F45-89A5-71721B52B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519696"/>
        <c:axId val="699520656"/>
      </c:barChart>
      <c:stockChart>
        <c:ser>
          <c:idx val="1"/>
          <c:order val="1"/>
          <c:tx>
            <c:strRef>
              <c:f>'[5]IA-bransje'!$AE$18</c:f>
              <c:strCache>
                <c:ptCount val="1"/>
                <c:pt idx="0">
                  <c:v>Maks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'[5]IA-bransje'!$AF$16:$AM$16</c:f>
              <c:strCache>
                <c:ptCount val="8"/>
                <c:pt idx="0">
                  <c:v>Barnehager</c:v>
                </c:pt>
                <c:pt idx="1">
                  <c:v>Næringsmiddelindustri</c:v>
                </c:pt>
                <c:pt idx="2">
                  <c:v>Sykehjem</c:v>
                </c:pt>
                <c:pt idx="3">
                  <c:v>Sykehus</c:v>
                </c:pt>
                <c:pt idx="4">
                  <c:v>Øvrige bransjer</c:v>
                </c:pt>
                <c:pt idx="5">
                  <c:v>Bygg og anlegg</c:v>
                </c:pt>
                <c:pt idx="6">
                  <c:v>Leverandørindustri olje og gass</c:v>
                </c:pt>
                <c:pt idx="7">
                  <c:v>Rutebuss og persontrafikk</c:v>
                </c:pt>
              </c:strCache>
            </c:strRef>
          </c:cat>
          <c:val>
            <c:numRef>
              <c:f>'[5]IA-bransje'!$AF$18:$AM$18</c:f>
              <c:numCache>
                <c:formatCode>General</c:formatCode>
                <c:ptCount val="8"/>
                <c:pt idx="0">
                  <c:v>15.692989524576999</c:v>
                </c:pt>
                <c:pt idx="1">
                  <c:v>17.774851876234401</c:v>
                </c:pt>
                <c:pt idx="2">
                  <c:v>12.9216539717084</c:v>
                </c:pt>
                <c:pt idx="3">
                  <c:v>12.744211287988399</c:v>
                </c:pt>
                <c:pt idx="4">
                  <c:v>13.2370094188877</c:v>
                </c:pt>
                <c:pt idx="5">
                  <c:v>13.792323354196499</c:v>
                </c:pt>
                <c:pt idx="6">
                  <c:v>21.001683501683502</c:v>
                </c:pt>
                <c:pt idx="7">
                  <c:v>14.093567251462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3-4F45-89A5-71721B52B751}"/>
            </c:ext>
          </c:extLst>
        </c:ser>
        <c:ser>
          <c:idx val="2"/>
          <c:order val="2"/>
          <c:tx>
            <c:strRef>
              <c:f>'[5]IA-bransje'!$AE$19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'[5]IA-bransje'!$AF$16:$AM$16</c:f>
              <c:strCache>
                <c:ptCount val="8"/>
                <c:pt idx="0">
                  <c:v>Barnehager</c:v>
                </c:pt>
                <c:pt idx="1">
                  <c:v>Næringsmiddelindustri</c:v>
                </c:pt>
                <c:pt idx="2">
                  <c:v>Sykehjem</c:v>
                </c:pt>
                <c:pt idx="3">
                  <c:v>Sykehus</c:v>
                </c:pt>
                <c:pt idx="4">
                  <c:v>Øvrige bransjer</c:v>
                </c:pt>
                <c:pt idx="5">
                  <c:v>Bygg og anlegg</c:v>
                </c:pt>
                <c:pt idx="6">
                  <c:v>Leverandørindustri olje og gass</c:v>
                </c:pt>
                <c:pt idx="7">
                  <c:v>Rutebuss og persontrafikk</c:v>
                </c:pt>
              </c:strCache>
            </c:strRef>
          </c:cat>
          <c:val>
            <c:numRef>
              <c:f>'[5]IA-bransje'!$AF$19:$AM$19</c:f>
              <c:numCache>
                <c:formatCode>General</c:formatCode>
                <c:ptCount val="8"/>
                <c:pt idx="0">
                  <c:v>12.244897959183699</c:v>
                </c:pt>
                <c:pt idx="1">
                  <c:v>15.2078085642317</c:v>
                </c:pt>
                <c:pt idx="2">
                  <c:v>11.416893732969999</c:v>
                </c:pt>
                <c:pt idx="3">
                  <c:v>11.881097838971501</c:v>
                </c:pt>
                <c:pt idx="4">
                  <c:v>11.8029806162538</c:v>
                </c:pt>
                <c:pt idx="5">
                  <c:v>11.1845274967307</c:v>
                </c:pt>
                <c:pt idx="6">
                  <c:v>11.193415637860101</c:v>
                </c:pt>
                <c:pt idx="7">
                  <c:v>9.1714285714285708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83-4F45-89A5-71721B52B751}"/>
            </c:ext>
          </c:extLst>
        </c:ser>
        <c:ser>
          <c:idx val="3"/>
          <c:order val="3"/>
          <c:tx>
            <c:strRef>
              <c:f>'[5]IA-bransje'!$AE$20</c:f>
              <c:strCache>
                <c:ptCount val="1"/>
                <c:pt idx="0">
                  <c:v>2018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31750" cmpd="sng">
                <a:solidFill>
                  <a:schemeClr val="accent4"/>
                </a:solidFill>
              </a:ln>
              <a:effectLst/>
            </c:spPr>
          </c:marker>
          <c:cat>
            <c:strRef>
              <c:f>'[5]IA-bransje'!$AF$16:$AM$16</c:f>
              <c:strCache>
                <c:ptCount val="8"/>
                <c:pt idx="0">
                  <c:v>Barnehager</c:v>
                </c:pt>
                <c:pt idx="1">
                  <c:v>Næringsmiddelindustri</c:v>
                </c:pt>
                <c:pt idx="2">
                  <c:v>Sykehjem</c:v>
                </c:pt>
                <c:pt idx="3">
                  <c:v>Sykehus</c:v>
                </c:pt>
                <c:pt idx="4">
                  <c:v>Øvrige bransjer</c:v>
                </c:pt>
                <c:pt idx="5">
                  <c:v>Bygg og anlegg</c:v>
                </c:pt>
                <c:pt idx="6">
                  <c:v>Leverandørindustri olje og gass</c:v>
                </c:pt>
                <c:pt idx="7">
                  <c:v>Rutebuss og persontrafikk</c:v>
                </c:pt>
              </c:strCache>
            </c:strRef>
          </c:cat>
          <c:val>
            <c:numRef>
              <c:f>'[5]IA-bransje'!$AF$20:$AM$20</c:f>
              <c:numCache>
                <c:formatCode>General</c:formatCode>
                <c:ptCount val="8"/>
                <c:pt idx="0">
                  <c:v>12.94795221843</c:v>
                </c:pt>
                <c:pt idx="1">
                  <c:v>16.829679595278201</c:v>
                </c:pt>
                <c:pt idx="2">
                  <c:v>10.961328976034901</c:v>
                </c:pt>
                <c:pt idx="3">
                  <c:v>11.365334329473299</c:v>
                </c:pt>
                <c:pt idx="4">
                  <c:v>12.329292351879101</c:v>
                </c:pt>
                <c:pt idx="5">
                  <c:v>13.093058098884599</c:v>
                </c:pt>
                <c:pt idx="6">
                  <c:v>17.1428571428571</c:v>
                </c:pt>
                <c:pt idx="7">
                  <c:v>10.7604448452059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83-4F45-89A5-71721B52B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699501456"/>
        <c:axId val="699521136"/>
      </c:stockChart>
      <c:catAx>
        <c:axId val="69951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9520656"/>
        <c:crosses val="autoZero"/>
        <c:auto val="1"/>
        <c:lblAlgn val="ctr"/>
        <c:lblOffset val="100"/>
        <c:noMultiLvlLbl val="0"/>
      </c:catAx>
      <c:valAx>
        <c:axId val="699520656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99519696"/>
        <c:crosses val="autoZero"/>
        <c:crossBetween val="between"/>
      </c:valAx>
      <c:valAx>
        <c:axId val="699521136"/>
        <c:scaling>
          <c:orientation val="minMax"/>
          <c:max val="40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99501456"/>
        <c:crosses val="max"/>
        <c:crossBetween val="between"/>
      </c:valAx>
      <c:catAx>
        <c:axId val="69950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952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Menn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 C'!$B$11:$B$12</c:f>
              <c:strCache>
                <c:ptCount val="2"/>
                <c:pt idx="1">
                  <c:v>Endring fra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C'!$A$13:$A$17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C'!$B$13:$B$17</c:f>
              <c:numCache>
                <c:formatCode>0.0</c:formatCode>
                <c:ptCount val="5"/>
                <c:pt idx="0">
                  <c:v>2.8999999999999915</c:v>
                </c:pt>
                <c:pt idx="1">
                  <c:v>6.7999999999999972</c:v>
                </c:pt>
                <c:pt idx="2">
                  <c:v>1.7000000000000028</c:v>
                </c:pt>
                <c:pt idx="3">
                  <c:v>0.79999999999999716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F-4EE9-BC31-9E1D42B6A26D}"/>
            </c:ext>
          </c:extLst>
        </c:ser>
        <c:ser>
          <c:idx val="1"/>
          <c:order val="1"/>
          <c:tx>
            <c:strRef>
              <c:f>'2.2 C'!$C$11:$C$12</c:f>
              <c:strCache>
                <c:ptCount val="2"/>
                <c:pt idx="1">
                  <c:v>Endring fra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'2.2 C'!$A$13:$A$17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C'!$C$13:$C$17</c:f>
              <c:numCache>
                <c:formatCode>0.0</c:formatCode>
                <c:ptCount val="5"/>
                <c:pt idx="0">
                  <c:v>2.5</c:v>
                </c:pt>
                <c:pt idx="1">
                  <c:v>5.6000000000000014</c:v>
                </c:pt>
                <c:pt idx="2">
                  <c:v>1.6000000000000085</c:v>
                </c:pt>
                <c:pt idx="3">
                  <c:v>0.5</c:v>
                </c:pt>
                <c:pt idx="4">
                  <c:v>3.6000000000000014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F-4EE9-BC31-9E1D42B6A26D}"/>
            </c:ext>
          </c:extLst>
        </c:ser>
        <c:ser>
          <c:idx val="2"/>
          <c:order val="2"/>
          <c:tx>
            <c:strRef>
              <c:f>'2.2 C'!$D$11:$D$12</c:f>
              <c:strCache>
                <c:ptCount val="2"/>
                <c:pt idx="1">
                  <c:v>Endring fra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'2.2 C'!$A$13:$A$17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C'!$D$13:$D$17</c:f>
              <c:numCache>
                <c:formatCode>0.0</c:formatCode>
                <c:ptCount val="5"/>
                <c:pt idx="0">
                  <c:v>3.0999999999999943</c:v>
                </c:pt>
                <c:pt idx="1">
                  <c:v>6.5</c:v>
                </c:pt>
                <c:pt idx="2">
                  <c:v>2</c:v>
                </c:pt>
                <c:pt idx="3">
                  <c:v>1.9000000000000057</c:v>
                </c:pt>
                <c:pt idx="4">
                  <c:v>3.4000000000000057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F-4EE9-BC31-9E1D42B6A26D}"/>
            </c:ext>
          </c:extLst>
        </c:ser>
        <c:ser>
          <c:idx val="3"/>
          <c:order val="3"/>
          <c:tx>
            <c:strRef>
              <c:f>'2.2 C'!$E$11:$E$12</c:f>
              <c:strCache>
                <c:ptCount val="2"/>
                <c:pt idx="1">
                  <c:v>Endring fra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'2.2 C'!$A$13:$A$17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C'!$E$13:$E$17</c:f>
              <c:numCache>
                <c:formatCode>0.0</c:formatCode>
                <c:ptCount val="5"/>
                <c:pt idx="0">
                  <c:v>1.6999999999999886</c:v>
                </c:pt>
                <c:pt idx="1">
                  <c:v>4.8999999999999986</c:v>
                </c:pt>
                <c:pt idx="2">
                  <c:v>1.6000000000000085</c:v>
                </c:pt>
                <c:pt idx="3">
                  <c:v>0.70000000000000284</c:v>
                </c:pt>
                <c:pt idx="4">
                  <c:v>0.90000000000000568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5F-4EE9-BC31-9E1D42B6A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790911"/>
        <c:axId val="506812991"/>
      </c:barChart>
      <c:catAx>
        <c:axId val="50679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6812991"/>
        <c:crosses val="autoZero"/>
        <c:auto val="1"/>
        <c:lblAlgn val="ctr"/>
        <c:lblOffset val="100"/>
        <c:noMultiLvlLbl val="0"/>
      </c:catAx>
      <c:valAx>
        <c:axId val="506812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679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'[6]Nye AAP kjønn'!$C$5</c:f>
              <c:strCache>
                <c:ptCount val="1"/>
                <c:pt idx="0">
                  <c:v>I alt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'[6]Nye AAP kjønn'!$D$4:$O$4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'[6]Nye AAP kjønn'!$D$5:$O$5</c:f>
              <c:numCache>
                <c:formatCode>General</c:formatCode>
                <c:ptCount val="12"/>
                <c:pt idx="0">
                  <c:v>55521</c:v>
                </c:pt>
                <c:pt idx="1">
                  <c:v>52392</c:v>
                </c:pt>
                <c:pt idx="2">
                  <c:v>50748</c:v>
                </c:pt>
                <c:pt idx="3">
                  <c:v>53511</c:v>
                </c:pt>
                <c:pt idx="4">
                  <c:v>54822</c:v>
                </c:pt>
                <c:pt idx="5">
                  <c:v>52812</c:v>
                </c:pt>
                <c:pt idx="6">
                  <c:v>51158</c:v>
                </c:pt>
                <c:pt idx="7">
                  <c:v>49258</c:v>
                </c:pt>
                <c:pt idx="8">
                  <c:v>54880</c:v>
                </c:pt>
                <c:pt idx="9">
                  <c:v>57349</c:v>
                </c:pt>
                <c:pt idx="10">
                  <c:v>57677</c:v>
                </c:pt>
                <c:pt idx="11">
                  <c:v>57249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2-45F0-9290-C09B7F7B4DDF}"/>
            </c:ext>
          </c:extLst>
        </c:ser>
        <c:ser>
          <c:idx val="1"/>
          <c:order val="1"/>
          <c:tx>
            <c:strRef>
              <c:f>'[6]Nye AAP kjønn'!$C$6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'[6]Nye AAP kjønn'!$D$4:$O$4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'[6]Nye AAP kjønn'!$D$6:$O$6</c:f>
              <c:numCache>
                <c:formatCode>General</c:formatCode>
                <c:ptCount val="12"/>
                <c:pt idx="0">
                  <c:v>30345</c:v>
                </c:pt>
                <c:pt idx="1">
                  <c:v>29641</c:v>
                </c:pt>
                <c:pt idx="2">
                  <c:v>28807</c:v>
                </c:pt>
                <c:pt idx="3">
                  <c:v>30136</c:v>
                </c:pt>
                <c:pt idx="4">
                  <c:v>31193</c:v>
                </c:pt>
                <c:pt idx="5">
                  <c:v>29502</c:v>
                </c:pt>
                <c:pt idx="6">
                  <c:v>29048</c:v>
                </c:pt>
                <c:pt idx="7">
                  <c:v>28230</c:v>
                </c:pt>
                <c:pt idx="8">
                  <c:v>31461</c:v>
                </c:pt>
                <c:pt idx="9">
                  <c:v>32554</c:v>
                </c:pt>
                <c:pt idx="10">
                  <c:v>33022</c:v>
                </c:pt>
                <c:pt idx="11">
                  <c:v>32939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2-45F0-9290-C09B7F7B4DDF}"/>
            </c:ext>
          </c:extLst>
        </c:ser>
        <c:ser>
          <c:idx val="2"/>
          <c:order val="2"/>
          <c:tx>
            <c:strRef>
              <c:f>'[6]Nye AAP kjønn'!$C$7</c:f>
              <c:strCache>
                <c:ptCount val="1"/>
                <c:pt idx="0">
                  <c:v>Menn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'[6]Nye AAP kjønn'!$D$4:$O$4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'[6]Nye AAP kjønn'!$D$7:$O$7</c:f>
              <c:numCache>
                <c:formatCode>General</c:formatCode>
                <c:ptCount val="12"/>
                <c:pt idx="0">
                  <c:v>25168</c:v>
                </c:pt>
                <c:pt idx="1">
                  <c:v>22741</c:v>
                </c:pt>
                <c:pt idx="2">
                  <c:v>21927</c:v>
                </c:pt>
                <c:pt idx="3">
                  <c:v>23366</c:v>
                </c:pt>
                <c:pt idx="4">
                  <c:v>23623</c:v>
                </c:pt>
                <c:pt idx="5">
                  <c:v>23302</c:v>
                </c:pt>
                <c:pt idx="6">
                  <c:v>22105</c:v>
                </c:pt>
                <c:pt idx="7">
                  <c:v>21025</c:v>
                </c:pt>
                <c:pt idx="8">
                  <c:v>23414</c:v>
                </c:pt>
                <c:pt idx="9">
                  <c:v>24783</c:v>
                </c:pt>
                <c:pt idx="10">
                  <c:v>24651</c:v>
                </c:pt>
                <c:pt idx="11">
                  <c:v>24308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C2-45F0-9290-C09B7F7B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26560"/>
        <c:axId val="246726952"/>
      </c:lineChart>
      <c:catAx>
        <c:axId val="2467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6726952"/>
        <c:crosses val="autoZero"/>
        <c:auto val="1"/>
        <c:lblAlgn val="ctr"/>
        <c:lblOffset val="100"/>
        <c:tickLblSkip val="1"/>
        <c:noMultiLvlLbl val="0"/>
      </c:catAx>
      <c:valAx>
        <c:axId val="24672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6726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'[6]Nye uføre kjønn'!$A$5</c:f>
              <c:strCache>
                <c:ptCount val="1"/>
                <c:pt idx="0">
                  <c:v>I alt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'[6]Nye uføre kjønn'!$B$4:$M$4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'[6]Nye uføre kjønn'!$B$5:$M$5</c:f>
              <c:numCache>
                <c:formatCode>General</c:formatCode>
                <c:ptCount val="12"/>
                <c:pt idx="0">
                  <c:v>30957</c:v>
                </c:pt>
                <c:pt idx="1">
                  <c:v>29250</c:v>
                </c:pt>
                <c:pt idx="2">
                  <c:v>23903</c:v>
                </c:pt>
                <c:pt idx="3">
                  <c:v>32090</c:v>
                </c:pt>
                <c:pt idx="4">
                  <c:v>30115</c:v>
                </c:pt>
                <c:pt idx="5">
                  <c:v>29418</c:v>
                </c:pt>
                <c:pt idx="6">
                  <c:v>31687</c:v>
                </c:pt>
                <c:pt idx="7">
                  <c:v>36669</c:v>
                </c:pt>
                <c:pt idx="8">
                  <c:v>36685</c:v>
                </c:pt>
                <c:pt idx="9">
                  <c:v>28975</c:v>
                </c:pt>
                <c:pt idx="10">
                  <c:v>28114</c:v>
                </c:pt>
                <c:pt idx="11">
                  <c:v>28671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D-40B4-9351-FA9182606542}"/>
            </c:ext>
          </c:extLst>
        </c:ser>
        <c:ser>
          <c:idx val="1"/>
          <c:order val="1"/>
          <c:tx>
            <c:strRef>
              <c:f>'[6]Nye uføre kjønn'!$A$7</c:f>
              <c:strCache>
                <c:ptCount val="1"/>
                <c:pt idx="0">
                  <c:v>Kvinner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'[6]Nye uføre kjønn'!$B$4:$M$4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'[6]Nye uføre kjønn'!$B$7:$M$7</c:f>
              <c:numCache>
                <c:formatCode>General</c:formatCode>
                <c:ptCount val="12"/>
                <c:pt idx="0">
                  <c:v>17713</c:v>
                </c:pt>
                <c:pt idx="1">
                  <c:v>17110</c:v>
                </c:pt>
                <c:pt idx="2">
                  <c:v>13929</c:v>
                </c:pt>
                <c:pt idx="3">
                  <c:v>19230</c:v>
                </c:pt>
                <c:pt idx="4">
                  <c:v>17261</c:v>
                </c:pt>
                <c:pt idx="5">
                  <c:v>16830</c:v>
                </c:pt>
                <c:pt idx="6">
                  <c:v>18140</c:v>
                </c:pt>
                <c:pt idx="7">
                  <c:v>21459</c:v>
                </c:pt>
                <c:pt idx="8">
                  <c:v>21279</c:v>
                </c:pt>
                <c:pt idx="9">
                  <c:v>16677</c:v>
                </c:pt>
                <c:pt idx="10">
                  <c:v>16310</c:v>
                </c:pt>
                <c:pt idx="11">
                  <c:v>16560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D-40B4-9351-FA9182606542}"/>
            </c:ext>
          </c:extLst>
        </c:ser>
        <c:ser>
          <c:idx val="2"/>
          <c:order val="2"/>
          <c:tx>
            <c:strRef>
              <c:f>'[6]Nye uføre kjønn'!$A$6</c:f>
              <c:strCache>
                <c:ptCount val="1"/>
                <c:pt idx="0">
                  <c:v>Menn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cat>
            <c:numRef>
              <c:f>'[6]Nye uføre kjønn'!$B$4:$M$4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'[6]Nye uføre kjønn'!$B$6:$M$6</c:f>
              <c:numCache>
                <c:formatCode>General</c:formatCode>
                <c:ptCount val="12"/>
                <c:pt idx="0">
                  <c:v>13244</c:v>
                </c:pt>
                <c:pt idx="1">
                  <c:v>12140</c:v>
                </c:pt>
                <c:pt idx="2">
                  <c:v>9974</c:v>
                </c:pt>
                <c:pt idx="3">
                  <c:v>12860</c:v>
                </c:pt>
                <c:pt idx="4">
                  <c:v>12854</c:v>
                </c:pt>
                <c:pt idx="5">
                  <c:v>12588</c:v>
                </c:pt>
                <c:pt idx="6">
                  <c:v>13547</c:v>
                </c:pt>
                <c:pt idx="7">
                  <c:v>15210</c:v>
                </c:pt>
                <c:pt idx="8">
                  <c:v>15406</c:v>
                </c:pt>
                <c:pt idx="9">
                  <c:v>12298</c:v>
                </c:pt>
                <c:pt idx="10">
                  <c:v>11804</c:v>
                </c:pt>
                <c:pt idx="11">
                  <c:v>12111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6D-40B4-9351-FA9182606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26560"/>
        <c:axId val="246726952"/>
      </c:lineChart>
      <c:catAx>
        <c:axId val="2467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6726952"/>
        <c:crosses val="autoZero"/>
        <c:auto val="1"/>
        <c:lblAlgn val="ctr"/>
        <c:lblOffset val="100"/>
        <c:tickLblSkip val="1"/>
        <c:noMultiLvlLbl val="0"/>
      </c:catAx>
      <c:valAx>
        <c:axId val="24672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6726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'[6]Komb. AAP og arb.'!$B$5</c:f>
              <c:strCache>
                <c:ptCount val="1"/>
                <c:pt idx="0">
                  <c:v>I arbeid i løpet av året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96-4785-9B96-603C2965C8D4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B96-4785-9B96-603C2965C8D4}"/>
              </c:ext>
            </c:extLst>
          </c:dPt>
          <c:cat>
            <c:numRef>
              <c:f>'[6]Komb. AAP og arb.'!$A$10:$A$17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'[6]Komb. AAP og arb.'!$B$10:$B$17</c:f>
              <c:numCache>
                <c:formatCode>General</c:formatCode>
                <c:ptCount val="8"/>
                <c:pt idx="0">
                  <c:v>28.032245172484377</c:v>
                </c:pt>
                <c:pt idx="1">
                  <c:v>28.603947614777443</c:v>
                </c:pt>
                <c:pt idx="2">
                  <c:v>29.275841990745</c:v>
                </c:pt>
                <c:pt idx="3">
                  <c:v>31.220977547991769</c:v>
                </c:pt>
                <c:pt idx="4">
                  <c:v>32.033922063358567</c:v>
                </c:pt>
                <c:pt idx="5">
                  <c:v>30.030770828735022</c:v>
                </c:pt>
                <c:pt idx="6">
                  <c:v>30.509074185445929</c:v>
                </c:pt>
                <c:pt idx="7">
                  <c:v>31.449373592496226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96-4785-9B96-603C2965C8D4}"/>
            </c:ext>
          </c:extLst>
        </c:ser>
        <c:ser>
          <c:idx val="1"/>
          <c:order val="1"/>
          <c:tx>
            <c:strRef>
              <c:f>'[6]Komb. AAP og arb.'!$C$5</c:f>
              <c:strCache>
                <c:ptCount val="1"/>
                <c:pt idx="0">
                  <c:v>I arbeid hele året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96-4785-9B96-603C2965C8D4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B96-4785-9B96-603C2965C8D4}"/>
              </c:ext>
            </c:extLst>
          </c:dPt>
          <c:cat>
            <c:numRef>
              <c:f>'[6]Komb. AAP og arb.'!$A$10:$A$17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'[6]Komb. AAP og arb.'!$C$10:$C$17</c:f>
              <c:numCache>
                <c:formatCode>General</c:formatCode>
                <c:ptCount val="8"/>
                <c:pt idx="0">
                  <c:v>13.114466463266043</c:v>
                </c:pt>
                <c:pt idx="1">
                  <c:v>13.509198947565507</c:v>
                </c:pt>
                <c:pt idx="2">
                  <c:v>13.99895804602985</c:v>
                </c:pt>
                <c:pt idx="3">
                  <c:v>14.945665182632005</c:v>
                </c:pt>
                <c:pt idx="4">
                  <c:v>15.543874404261285</c:v>
                </c:pt>
                <c:pt idx="5">
                  <c:v>13.491125796860596</c:v>
                </c:pt>
                <c:pt idx="6">
                  <c:v>14.004551833115176</c:v>
                </c:pt>
                <c:pt idx="7">
                  <c:v>14.665369394582067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96-4785-9B96-603C2965C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202648"/>
        <c:axId val="624203304"/>
      </c:lineChart>
      <c:catAx>
        <c:axId val="62420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4203304"/>
        <c:crosses val="autoZero"/>
        <c:auto val="1"/>
        <c:lblAlgn val="ctr"/>
        <c:lblOffset val="100"/>
        <c:noMultiLvlLbl val="0"/>
      </c:catAx>
      <c:valAx>
        <c:axId val="62420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420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809746754628646E-2"/>
          <c:y val="0.84143409157188687"/>
          <c:w val="0.96418294935355298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1654619670964"/>
          <c:y val="6.8287561615773637E-2"/>
          <c:w val="0.85291636652673941"/>
          <c:h val="0.72694193713590682"/>
        </c:manualLayout>
      </c:layout>
      <c:lineChart>
        <c:grouping val="standard"/>
        <c:varyColors val="0"/>
        <c:ser>
          <c:idx val="0"/>
          <c:order val="0"/>
          <c:tx>
            <c:strRef>
              <c:f>'[6]Komb. uføre og arb.'!$B$5</c:f>
              <c:strCache>
                <c:ptCount val="1"/>
                <c:pt idx="0">
                  <c:v>I arbeid i løpet av året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bubble3D val="0"/>
            <c:spPr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A4-4286-AC62-D32C6C753F69}"/>
              </c:ext>
            </c:extLst>
          </c:dPt>
          <c:cat>
            <c:numRef>
              <c:f>'[6]Komb. uføre og arb.'!$A$10:$A$17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'[6]Komb. uføre og arb.'!$B$10:$B$17</c:f>
              <c:numCache>
                <c:formatCode>General</c:formatCode>
                <c:ptCount val="8"/>
                <c:pt idx="0">
                  <c:v>21.5</c:v>
                </c:pt>
                <c:pt idx="1">
                  <c:v>20.9</c:v>
                </c:pt>
                <c:pt idx="2">
                  <c:v>21.1</c:v>
                </c:pt>
                <c:pt idx="3">
                  <c:v>20.5</c:v>
                </c:pt>
                <c:pt idx="4">
                  <c:v>20.5</c:v>
                </c:pt>
                <c:pt idx="5">
                  <c:v>19.899999999999999</c:v>
                </c:pt>
                <c:pt idx="6">
                  <c:v>19.899999999999999</c:v>
                </c:pt>
                <c:pt idx="7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A4-4286-AC62-D32C6C753F69}"/>
            </c:ext>
          </c:extLst>
        </c:ser>
        <c:ser>
          <c:idx val="1"/>
          <c:order val="1"/>
          <c:tx>
            <c:strRef>
              <c:f>'[6]Komb. uføre og arb.'!$C$5</c:f>
              <c:strCache>
                <c:ptCount val="1"/>
                <c:pt idx="0">
                  <c:v>I arbeid hele året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6A4-4286-AC62-D32C6C753F69}"/>
              </c:ext>
            </c:extLst>
          </c:dPt>
          <c:cat>
            <c:numRef>
              <c:f>'[6]Komb. uføre og arb.'!$A$10:$A$17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'[6]Komb. uføre og arb.'!$C$10:$C$17</c:f>
              <c:numCache>
                <c:formatCode>General</c:formatCode>
                <c:ptCount val="8"/>
                <c:pt idx="0">
                  <c:v>18.600000000000001</c:v>
                </c:pt>
                <c:pt idx="1">
                  <c:v>17.600000000000001</c:v>
                </c:pt>
                <c:pt idx="2">
                  <c:v>17.7</c:v>
                </c:pt>
                <c:pt idx="3">
                  <c:v>16.399999999999999</c:v>
                </c:pt>
                <c:pt idx="4">
                  <c:v>16.3</c:v>
                </c:pt>
                <c:pt idx="5">
                  <c:v>16</c:v>
                </c:pt>
                <c:pt idx="6">
                  <c:v>15.4</c:v>
                </c:pt>
                <c:pt idx="7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A4-4286-AC62-D32C6C753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52000"/>
        <c:axId val="148370176"/>
      </c:lineChart>
      <c:catAx>
        <c:axId val="14835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8370176"/>
        <c:crosses val="autoZero"/>
        <c:auto val="1"/>
        <c:lblAlgn val="ctr"/>
        <c:lblOffset val="100"/>
        <c:noMultiLvlLbl val="0"/>
      </c:catAx>
      <c:valAx>
        <c:axId val="148370176"/>
        <c:scaling>
          <c:orientation val="minMax"/>
          <c:max val="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835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Kvinner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 D'!$B$11:$B$12</c:f>
              <c:strCache>
                <c:ptCount val="2"/>
                <c:pt idx="1">
                  <c:v>Endring fra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D'!$A$13:$A$17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D'!$B$13:$B$17</c:f>
              <c:numCache>
                <c:formatCode>0.0</c:formatCode>
                <c:ptCount val="5"/>
                <c:pt idx="0">
                  <c:v>1.2000000000000028</c:v>
                </c:pt>
                <c:pt idx="1">
                  <c:v>6.2999999999999972</c:v>
                </c:pt>
                <c:pt idx="2">
                  <c:v>2.4000000000000057</c:v>
                </c:pt>
                <c:pt idx="3">
                  <c:v>-2.7000000000000028</c:v>
                </c:pt>
                <c:pt idx="4">
                  <c:v>1.2999999999999972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7-4EEA-81F6-B901786821EA}"/>
            </c:ext>
          </c:extLst>
        </c:ser>
        <c:ser>
          <c:idx val="1"/>
          <c:order val="1"/>
          <c:tx>
            <c:strRef>
              <c:f>'2.2 D'!$C$11:$C$12</c:f>
              <c:strCache>
                <c:ptCount val="2"/>
                <c:pt idx="1">
                  <c:v>Endring fra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'2.2 D'!$A$13:$A$17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D'!$C$13:$C$17</c:f>
              <c:numCache>
                <c:formatCode>0.0</c:formatCode>
                <c:ptCount val="5"/>
                <c:pt idx="0">
                  <c:v>0.90000000000000568</c:v>
                </c:pt>
                <c:pt idx="1">
                  <c:v>5.6000000000000014</c:v>
                </c:pt>
                <c:pt idx="2">
                  <c:v>1</c:v>
                </c:pt>
                <c:pt idx="3">
                  <c:v>-1.7999999999999972</c:v>
                </c:pt>
                <c:pt idx="4">
                  <c:v>0.89999999999999858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7-4EEA-81F6-B901786821EA}"/>
            </c:ext>
          </c:extLst>
        </c:ser>
        <c:ser>
          <c:idx val="2"/>
          <c:order val="2"/>
          <c:tx>
            <c:strRef>
              <c:f>'2.2 D'!$D$11:$D$12</c:f>
              <c:strCache>
                <c:ptCount val="2"/>
                <c:pt idx="1">
                  <c:v>Endring fra 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'2.2 D'!$A$13:$A$17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D'!$D$13:$D$17</c:f>
              <c:numCache>
                <c:formatCode>0.0</c:formatCode>
                <c:ptCount val="5"/>
                <c:pt idx="0">
                  <c:v>1.5</c:v>
                </c:pt>
                <c:pt idx="1">
                  <c:v>6</c:v>
                </c:pt>
                <c:pt idx="2">
                  <c:v>1.7000000000000028</c:v>
                </c:pt>
                <c:pt idx="3">
                  <c:v>-1.0999999999999943</c:v>
                </c:pt>
                <c:pt idx="4">
                  <c:v>1.3999999999999986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C7-4EEA-81F6-B901786821EA}"/>
            </c:ext>
          </c:extLst>
        </c:ser>
        <c:ser>
          <c:idx val="3"/>
          <c:order val="3"/>
          <c:tx>
            <c:strRef>
              <c:f>'2.2 D'!$E$11:$E$12</c:f>
              <c:strCache>
                <c:ptCount val="2"/>
                <c:pt idx="1">
                  <c:v>Endring fra 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'2.2 D'!$A$13:$A$17</c:f>
              <c:strCache>
                <c:ptCount val="5"/>
                <c:pt idx="0">
                  <c:v>15-74 år</c:v>
                </c:pt>
                <c:pt idx="1">
                  <c:v>15-24 år</c:v>
                </c:pt>
                <c:pt idx="2">
                  <c:v>25-39 år</c:v>
                </c:pt>
                <c:pt idx="3">
                  <c:v>40-54 år</c:v>
                </c:pt>
                <c:pt idx="4">
                  <c:v>55-74 år</c:v>
                </c:pt>
              </c:strCache>
            </c:strRef>
          </c:cat>
          <c:val>
            <c:numRef>
              <c:f>'2.2 D'!$E$13:$E$17</c:f>
              <c:numCache>
                <c:formatCode>0.0</c:formatCode>
                <c:ptCount val="5"/>
                <c:pt idx="0">
                  <c:v>1</c:v>
                </c:pt>
                <c:pt idx="1">
                  <c:v>4.1000000000000014</c:v>
                </c:pt>
                <c:pt idx="2">
                  <c:v>1.6000000000000085</c:v>
                </c:pt>
                <c:pt idx="3">
                  <c:v>-9.9999999999994316E-2</c:v>
                </c:pt>
                <c:pt idx="4">
                  <c:v>-0.30000000000000426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C7-4EEA-81F6-B90178682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790911"/>
        <c:axId val="506812991"/>
      </c:barChart>
      <c:catAx>
        <c:axId val="50679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6812991"/>
        <c:crosses val="autoZero"/>
        <c:auto val="1"/>
        <c:lblAlgn val="ctr"/>
        <c:lblOffset val="100"/>
        <c:noMultiLvlLbl val="0"/>
      </c:catAx>
      <c:valAx>
        <c:axId val="506812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0679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'2.3 A'!$B$6</c:f>
              <c:strCache>
                <c:ptCount val="1"/>
                <c:pt idx="0">
                  <c:v>Uføretrygd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'2.3 A'!$A$7:$A$28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A'!$B$7:$B$28</c:f>
              <c:numCache>
                <c:formatCode>General</c:formatCode>
                <c:ptCount val="22"/>
                <c:pt idx="0">
                  <c:v>277.13900000000001</c:v>
                </c:pt>
                <c:pt idx="1">
                  <c:v>283.15300000000002</c:v>
                </c:pt>
                <c:pt idx="2">
                  <c:v>291.49900000000002</c:v>
                </c:pt>
                <c:pt idx="3">
                  <c:v>292.06799999999998</c:v>
                </c:pt>
                <c:pt idx="4">
                  <c:v>290.44</c:v>
                </c:pt>
                <c:pt idx="5">
                  <c:v>286.96100000000001</c:v>
                </c:pt>
                <c:pt idx="6">
                  <c:v>284.37700000000001</c:v>
                </c:pt>
                <c:pt idx="7">
                  <c:v>284.70400000000001</c:v>
                </c:pt>
                <c:pt idx="8">
                  <c:v>285.85399999999998</c:v>
                </c:pt>
                <c:pt idx="9">
                  <c:v>290.70999999999998</c:v>
                </c:pt>
                <c:pt idx="10">
                  <c:v>296.45</c:v>
                </c:pt>
                <c:pt idx="11">
                  <c:v>300.04300000000001</c:v>
                </c:pt>
                <c:pt idx="12">
                  <c:v>296.31799999999998</c:v>
                </c:pt>
                <c:pt idx="13">
                  <c:v>302.22699999999998</c:v>
                </c:pt>
                <c:pt idx="14">
                  <c:v>305.87900000000002</c:v>
                </c:pt>
                <c:pt idx="15">
                  <c:v>309.10500000000002</c:v>
                </c:pt>
                <c:pt idx="16">
                  <c:v>316.99</c:v>
                </c:pt>
                <c:pt idx="17">
                  <c:v>330.48700000000002</c:v>
                </c:pt>
                <c:pt idx="18">
                  <c:v>338.97500000000002</c:v>
                </c:pt>
                <c:pt idx="19">
                  <c:v>348.233</c:v>
                </c:pt>
                <c:pt idx="20">
                  <c:v>351.61099999999999</c:v>
                </c:pt>
                <c:pt idx="21">
                  <c:v>355.13299999999998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7-4004-B058-E12943E2ED4F}"/>
            </c:ext>
          </c:extLst>
        </c:ser>
        <c:ser>
          <c:idx val="1"/>
          <c:order val="1"/>
          <c:tx>
            <c:strRef>
              <c:f>'2.3 A'!$C$6</c:f>
              <c:strCache>
                <c:ptCount val="1"/>
                <c:pt idx="0">
                  <c:v>Arbeidsavklaringspenger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'2.3 A'!$A$7:$A$28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A'!$C$7:$C$28</c:f>
              <c:numCache>
                <c:formatCode>General</c:formatCode>
                <c:ptCount val="22"/>
                <c:pt idx="0">
                  <c:v>90.968999999999994</c:v>
                </c:pt>
                <c:pt idx="1">
                  <c:v>102.86199999999999</c:v>
                </c:pt>
                <c:pt idx="2">
                  <c:v>116.97</c:v>
                </c:pt>
                <c:pt idx="3">
                  <c:v>124.5</c:v>
                </c:pt>
                <c:pt idx="4">
                  <c:v>132.59399999999999</c:v>
                </c:pt>
                <c:pt idx="5">
                  <c:v>138.83799999999999</c:v>
                </c:pt>
                <c:pt idx="6">
                  <c:v>140.95500000000001</c:v>
                </c:pt>
                <c:pt idx="7">
                  <c:v>143.732</c:v>
                </c:pt>
                <c:pt idx="8">
                  <c:v>158.48599999999999</c:v>
                </c:pt>
                <c:pt idx="9">
                  <c:v>173.23099999999999</c:v>
                </c:pt>
                <c:pt idx="10">
                  <c:v>171.64400000000001</c:v>
                </c:pt>
                <c:pt idx="11">
                  <c:v>166.065</c:v>
                </c:pt>
                <c:pt idx="12">
                  <c:v>162.21100000000001</c:v>
                </c:pt>
                <c:pt idx="13">
                  <c:v>150.21899999999999</c:v>
                </c:pt>
                <c:pt idx="14">
                  <c:v>147.59100000000001</c:v>
                </c:pt>
                <c:pt idx="15">
                  <c:v>145.21</c:v>
                </c:pt>
                <c:pt idx="16">
                  <c:v>139.60300000000001</c:v>
                </c:pt>
                <c:pt idx="17">
                  <c:v>122.956</c:v>
                </c:pt>
                <c:pt idx="18">
                  <c:v>113.226</c:v>
                </c:pt>
                <c:pt idx="19">
                  <c:v>123.49</c:v>
                </c:pt>
                <c:pt idx="20">
                  <c:v>131.44399999999999</c:v>
                </c:pt>
                <c:pt idx="21">
                  <c:v>138.26599999999999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7-4004-B058-E12943E2ED4F}"/>
            </c:ext>
          </c:extLst>
        </c:ser>
        <c:ser>
          <c:idx val="2"/>
          <c:order val="2"/>
          <c:tx>
            <c:strRef>
              <c:f>'2.3 A'!$D$6</c:f>
              <c:strCache>
                <c:ptCount val="1"/>
                <c:pt idx="0">
                  <c:v>Sykepenger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'2.3 A'!$A$7:$A$28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A'!$D$7:$D$28</c:f>
              <c:numCache>
                <c:formatCode>General</c:formatCode>
                <c:ptCount val="22"/>
                <c:pt idx="0">
                  <c:v>128.20599999999999</c:v>
                </c:pt>
                <c:pt idx="1">
                  <c:v>133.595</c:v>
                </c:pt>
                <c:pt idx="2">
                  <c:v>139.80500000000001</c:v>
                </c:pt>
                <c:pt idx="3">
                  <c:v>115.089</c:v>
                </c:pt>
                <c:pt idx="4">
                  <c:v>122.50700000000001</c:v>
                </c:pt>
                <c:pt idx="5">
                  <c:v>121.262</c:v>
                </c:pt>
                <c:pt idx="6">
                  <c:v>125.66200000000001</c:v>
                </c:pt>
                <c:pt idx="7">
                  <c:v>131.637</c:v>
                </c:pt>
                <c:pt idx="8">
                  <c:v>131.03399999999999</c:v>
                </c:pt>
                <c:pt idx="9">
                  <c:v>128.452</c:v>
                </c:pt>
                <c:pt idx="10">
                  <c:v>122.233</c:v>
                </c:pt>
                <c:pt idx="11">
                  <c:v>122.901</c:v>
                </c:pt>
                <c:pt idx="12">
                  <c:v>124.248</c:v>
                </c:pt>
                <c:pt idx="13">
                  <c:v>127.355</c:v>
                </c:pt>
                <c:pt idx="14">
                  <c:v>128.02600000000001</c:v>
                </c:pt>
                <c:pt idx="15">
                  <c:v>128.81399999999999</c:v>
                </c:pt>
                <c:pt idx="16">
                  <c:v>124.568</c:v>
                </c:pt>
                <c:pt idx="17">
                  <c:v>123.154</c:v>
                </c:pt>
                <c:pt idx="18">
                  <c:v>124.732</c:v>
                </c:pt>
                <c:pt idx="19">
                  <c:v>135.48599999999999</c:v>
                </c:pt>
                <c:pt idx="20">
                  <c:v>133.30699999999999</c:v>
                </c:pt>
                <c:pt idx="21">
                  <c:v>147.51599999999999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7-4004-B058-E12943E2ED4F}"/>
            </c:ext>
          </c:extLst>
        </c:ser>
        <c:ser>
          <c:idx val="3"/>
          <c:order val="3"/>
          <c:tx>
            <c:strRef>
              <c:f>'2.3 A'!$E$6</c:f>
              <c:strCache>
                <c:ptCount val="1"/>
                <c:pt idx="0">
                  <c:v>Antall på helserelaterte ytelser ikke registrert bosatt i Norge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'2.3 A'!$A$7:$A$28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A'!$E$7:$E$28</c:f>
              <c:numCache>
                <c:formatCode>General</c:formatCode>
                <c:ptCount val="22"/>
                <c:pt idx="0">
                  <c:v>8.1769999999999996</c:v>
                </c:pt>
                <c:pt idx="1">
                  <c:v>9.3260000000000005</c:v>
                </c:pt>
                <c:pt idx="2">
                  <c:v>9.9410000000000007</c:v>
                </c:pt>
                <c:pt idx="3">
                  <c:v>10.303000000000001</c:v>
                </c:pt>
                <c:pt idx="4">
                  <c:v>10.506</c:v>
                </c:pt>
                <c:pt idx="5">
                  <c:v>10.772</c:v>
                </c:pt>
                <c:pt idx="6">
                  <c:v>10.868</c:v>
                </c:pt>
                <c:pt idx="7">
                  <c:v>10.913</c:v>
                </c:pt>
                <c:pt idx="8">
                  <c:v>10.723000000000001</c:v>
                </c:pt>
                <c:pt idx="9">
                  <c:v>10.567</c:v>
                </c:pt>
                <c:pt idx="10">
                  <c:v>9.9339999999999993</c:v>
                </c:pt>
                <c:pt idx="11">
                  <c:v>9.8870000000000005</c:v>
                </c:pt>
                <c:pt idx="12">
                  <c:v>9.8870000000000005</c:v>
                </c:pt>
                <c:pt idx="13">
                  <c:v>10.175000000000001</c:v>
                </c:pt>
                <c:pt idx="14">
                  <c:v>9.3930000000000007</c:v>
                </c:pt>
                <c:pt idx="15">
                  <c:v>9.7759999999999998</c:v>
                </c:pt>
                <c:pt idx="16">
                  <c:v>9.4909999999999997</c:v>
                </c:pt>
                <c:pt idx="17">
                  <c:v>9.4139999999999997</c:v>
                </c:pt>
                <c:pt idx="18">
                  <c:v>15.401</c:v>
                </c:pt>
                <c:pt idx="19">
                  <c:v>10.561999999999999</c:v>
                </c:pt>
                <c:pt idx="20">
                  <c:v>10.387</c:v>
                </c:pt>
                <c:pt idx="21">
                  <c:v>10.894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7-4004-B058-E12943E2E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5857984"/>
        <c:axId val="945854048"/>
      </c:barChart>
      <c:lineChart>
        <c:grouping val="standard"/>
        <c:varyColors val="0"/>
        <c:ser>
          <c:idx val="4"/>
          <c:order val="4"/>
          <c:tx>
            <c:strRef>
              <c:f>'2.3 A'!$F$6</c:f>
              <c:strCache>
                <c:ptCount val="1"/>
                <c:pt idx="0">
                  <c:v>Mottakere av helserelaterte trygdeytelser bosatt i Norge i pst. av befolkningen (høyre akse)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'2.3 A'!$A$7:$A$28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A'!$F$7:$F$28</c:f>
              <c:numCache>
                <c:formatCode>General</c:formatCode>
                <c:ptCount val="22"/>
                <c:pt idx="0">
                  <c:v>17.05</c:v>
                </c:pt>
                <c:pt idx="1">
                  <c:v>17.690000000000001</c:v>
                </c:pt>
                <c:pt idx="2">
                  <c:v>18.53</c:v>
                </c:pt>
                <c:pt idx="3">
                  <c:v>17.91</c:v>
                </c:pt>
                <c:pt idx="4">
                  <c:v>18.21</c:v>
                </c:pt>
                <c:pt idx="5">
                  <c:v>18.059999999999999</c:v>
                </c:pt>
                <c:pt idx="6">
                  <c:v>17.899999999999999</c:v>
                </c:pt>
                <c:pt idx="7">
                  <c:v>17.88</c:v>
                </c:pt>
                <c:pt idx="8">
                  <c:v>18.09</c:v>
                </c:pt>
                <c:pt idx="9">
                  <c:v>18.350000000000001</c:v>
                </c:pt>
                <c:pt idx="10">
                  <c:v>18.010000000000002</c:v>
                </c:pt>
                <c:pt idx="11">
                  <c:v>17.75</c:v>
                </c:pt>
                <c:pt idx="12">
                  <c:v>17.420000000000002</c:v>
                </c:pt>
                <c:pt idx="13">
                  <c:v>17.11</c:v>
                </c:pt>
                <c:pt idx="14">
                  <c:v>17.04</c:v>
                </c:pt>
                <c:pt idx="15">
                  <c:v>17</c:v>
                </c:pt>
                <c:pt idx="16">
                  <c:v>16.829999999999998</c:v>
                </c:pt>
                <c:pt idx="17">
                  <c:v>16.579999999999998</c:v>
                </c:pt>
                <c:pt idx="18">
                  <c:v>16.54</c:v>
                </c:pt>
                <c:pt idx="19">
                  <c:v>17.34</c:v>
                </c:pt>
                <c:pt idx="20">
                  <c:v>17.52</c:v>
                </c:pt>
                <c:pt idx="21">
                  <c:v>18.010000000000002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97-4004-B058-E12943E2E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842896"/>
        <c:axId val="945847816"/>
      </c:lineChart>
      <c:catAx>
        <c:axId val="94585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5854048"/>
        <c:crosses val="autoZero"/>
        <c:auto val="1"/>
        <c:lblAlgn val="ctr"/>
        <c:lblOffset val="100"/>
        <c:noMultiLvlLbl val="0"/>
      </c:catAx>
      <c:valAx>
        <c:axId val="94585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5857984"/>
        <c:crosses val="autoZero"/>
        <c:crossBetween val="between"/>
      </c:valAx>
      <c:valAx>
        <c:axId val="945847816"/>
        <c:scaling>
          <c:orientation val="minMax"/>
          <c:max val="18.60000000000000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5842896"/>
        <c:crosses val="max"/>
        <c:crossBetween val="between"/>
        <c:majorUnit val="2"/>
      </c:valAx>
      <c:catAx>
        <c:axId val="9458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5847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282589676290465E-2"/>
          <c:y val="0.59548118985126863"/>
          <c:w val="0.91987926509186346"/>
          <c:h val="0.37674103237095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'2.3 B'!$C$4</c:f>
              <c:strCache>
                <c:ptCount val="1"/>
                <c:pt idx="0">
                  <c:v>Uføretrygd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numRef>
              <c:f>'2.3 B'!$B$5:$B$26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B'!$C$5:$C$26</c:f>
              <c:numCache>
                <c:formatCode>0.0</c:formatCode>
                <c:ptCount val="22"/>
                <c:pt idx="0">
                  <c:v>258.16800000000001</c:v>
                </c:pt>
                <c:pt idx="4">
                  <c:v>278.05068750000004</c:v>
                </c:pt>
                <c:pt idx="8">
                  <c:v>272.745</c:v>
                </c:pt>
                <c:pt idx="9">
                  <c:v>276.697</c:v>
                </c:pt>
                <c:pt idx="10">
                  <c:v>279.70718000000005</c:v>
                </c:pt>
                <c:pt idx="11">
                  <c:v>286.0629725</c:v>
                </c:pt>
                <c:pt idx="12">
                  <c:v>283.10038500000002</c:v>
                </c:pt>
                <c:pt idx="13">
                  <c:v>284.84765499999997</c:v>
                </c:pt>
                <c:pt idx="14">
                  <c:v>288.7620225</c:v>
                </c:pt>
                <c:pt idx="15">
                  <c:v>294.22031750000002</c:v>
                </c:pt>
                <c:pt idx="16">
                  <c:v>299.37646664428718</c:v>
                </c:pt>
                <c:pt idx="17">
                  <c:v>309.22784999999999</c:v>
                </c:pt>
                <c:pt idx="18">
                  <c:v>320.99617749999999</c:v>
                </c:pt>
                <c:pt idx="19">
                  <c:v>330.5514</c:v>
                </c:pt>
                <c:pt idx="20">
                  <c:v>334.63430700000004</c:v>
                </c:pt>
                <c:pt idx="21" formatCode="#\ ##0.0">
                  <c:v>339.65300000000002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F-4748-8C30-04F9BCA10983}"/>
            </c:ext>
          </c:extLst>
        </c:ser>
        <c:ser>
          <c:idx val="1"/>
          <c:order val="1"/>
          <c:tx>
            <c:strRef>
              <c:f>'2.3 B'!$D$4</c:f>
              <c:strCache>
                <c:ptCount val="1"/>
                <c:pt idx="0">
                  <c:v>Arbeidsavklaringspenger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'2.3 B'!$B$5:$B$26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B'!$D$5:$D$26</c:f>
              <c:numCache>
                <c:formatCode>0.0</c:formatCode>
                <c:ptCount val="22"/>
                <c:pt idx="0">
                  <c:v>84.221999999999994</c:v>
                </c:pt>
                <c:pt idx="4">
                  <c:v>114.00976249999999</c:v>
                </c:pt>
                <c:pt idx="8">
                  <c:v>132.553</c:v>
                </c:pt>
                <c:pt idx="9">
                  <c:v>142.96799999999999</c:v>
                </c:pt>
                <c:pt idx="10">
                  <c:v>148.8485125</c:v>
                </c:pt>
                <c:pt idx="11">
                  <c:v>142.89497000000003</c:v>
                </c:pt>
                <c:pt idx="12">
                  <c:v>139.557885</c:v>
                </c:pt>
                <c:pt idx="13">
                  <c:v>131.1367175</c:v>
                </c:pt>
                <c:pt idx="14">
                  <c:v>131.27382249999999</c:v>
                </c:pt>
                <c:pt idx="15">
                  <c:v>128.40107999999998</c:v>
                </c:pt>
                <c:pt idx="16">
                  <c:v>123.40439488220215</c:v>
                </c:pt>
                <c:pt idx="17">
                  <c:v>112.21062731594475</c:v>
                </c:pt>
                <c:pt idx="18">
                  <c:v>103.38210199999999</c:v>
                </c:pt>
                <c:pt idx="19">
                  <c:v>105.54349999999999</c:v>
                </c:pt>
                <c:pt idx="20">
                  <c:v>114.52373550000004</c:v>
                </c:pt>
                <c:pt idx="21" formatCode="#\ ##0.0">
                  <c:v>119.94799999999999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F-4748-8C30-04F9BCA10983}"/>
            </c:ext>
          </c:extLst>
        </c:ser>
        <c:ser>
          <c:idx val="2"/>
          <c:order val="2"/>
          <c:tx>
            <c:strRef>
              <c:f>'2.3 B'!$E$4</c:f>
              <c:strCache>
                <c:ptCount val="1"/>
                <c:pt idx="0">
                  <c:v>Legemeldt sykefravær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'2.3 B'!$B$5:$B$26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B'!$E$5:$E$26</c:f>
              <c:numCache>
                <c:formatCode>0.0</c:formatCode>
                <c:ptCount val="22"/>
                <c:pt idx="0">
                  <c:v>109.46299999999999</c:v>
                </c:pt>
                <c:pt idx="4">
                  <c:v>93.974070000000012</c:v>
                </c:pt>
                <c:pt idx="8">
                  <c:v>118.839</c:v>
                </c:pt>
                <c:pt idx="9">
                  <c:v>105.991</c:v>
                </c:pt>
                <c:pt idx="10">
                  <c:v>106.04688499999999</c:v>
                </c:pt>
                <c:pt idx="11">
                  <c:v>103.9254925</c:v>
                </c:pt>
                <c:pt idx="12">
                  <c:v>105.57759750000001</c:v>
                </c:pt>
                <c:pt idx="13">
                  <c:v>106.21709</c:v>
                </c:pt>
                <c:pt idx="14">
                  <c:v>108.54939499999998</c:v>
                </c:pt>
                <c:pt idx="15">
                  <c:v>108.88433750000002</c:v>
                </c:pt>
                <c:pt idx="16">
                  <c:v>113.1031501159668</c:v>
                </c:pt>
                <c:pt idx="17">
                  <c:v>114.62662386108094</c:v>
                </c:pt>
                <c:pt idx="18">
                  <c:v>109.25688149999999</c:v>
                </c:pt>
                <c:pt idx="19">
                  <c:v>115.2578</c:v>
                </c:pt>
                <c:pt idx="20">
                  <c:v>116.1007975</c:v>
                </c:pt>
                <c:pt idx="21" formatCode="#\ ##0.0">
                  <c:v>122.49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F-4748-8C30-04F9BCA10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5034520"/>
        <c:axId val="775035832"/>
      </c:barChart>
      <c:lineChart>
        <c:grouping val="standard"/>
        <c:varyColors val="0"/>
        <c:ser>
          <c:idx val="3"/>
          <c:order val="3"/>
          <c:tx>
            <c:strRef>
              <c:f>'2.3 B'!$F$4</c:f>
              <c:strCache>
                <c:ptCount val="1"/>
                <c:pt idx="0">
                  <c:v>Andel av bef. (høyre akse)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A7F-4748-8C30-04F9BCA10983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A7F-4748-8C30-04F9BCA10983}"/>
              </c:ext>
            </c:extLst>
          </c:dPt>
          <c:cat>
            <c:numRef>
              <c:f>'2.3 B'!$B$5:$B$26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'2.3 B'!$F$5:$F$26</c:f>
              <c:numCache>
                <c:formatCode>0.0</c:formatCode>
                <c:ptCount val="22"/>
                <c:pt idx="0">
                  <c:v>15.921952821507407</c:v>
                </c:pt>
                <c:pt idx="4">
                  <c:v>16.600455250520138</c:v>
                </c:pt>
                <c:pt idx="8">
                  <c:v>16.899312709846129</c:v>
                </c:pt>
                <c:pt idx="9">
                  <c:v>16.706601233092965</c:v>
                </c:pt>
                <c:pt idx="10">
                  <c:v>16.753612382320231</c:v>
                </c:pt>
                <c:pt idx="11">
                  <c:v>16.476998582297117</c:v>
                </c:pt>
                <c:pt idx="12">
                  <c:v>16.153164767147391</c:v>
                </c:pt>
                <c:pt idx="13">
                  <c:v>15.817983515659668</c:v>
                </c:pt>
                <c:pt idx="14">
                  <c:v>15.874994293732234</c:v>
                </c:pt>
                <c:pt idx="15">
                  <c:v>15.858384661183972</c:v>
                </c:pt>
                <c:pt idx="16">
                  <c:v>15.898024522950935</c:v>
                </c:pt>
                <c:pt idx="17">
                  <c:v>15.812516451855208</c:v>
                </c:pt>
                <c:pt idx="18">
                  <c:v>15.596289666209953</c:v>
                </c:pt>
                <c:pt idx="19">
                  <c:v>16.094190911460636</c:v>
                </c:pt>
                <c:pt idx="20">
                  <c:v>16.44196593097595</c:v>
                </c:pt>
                <c:pt idx="21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7F-4748-8C30-04F9BCA10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954848"/>
        <c:axId val="774945336"/>
      </c:lineChart>
      <c:catAx>
        <c:axId val="77503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5035832"/>
        <c:crosses val="autoZero"/>
        <c:auto val="1"/>
        <c:lblAlgn val="ctr"/>
        <c:lblOffset val="100"/>
        <c:tickLblSkip val="1"/>
        <c:noMultiLvlLbl val="0"/>
      </c:catAx>
      <c:valAx>
        <c:axId val="77503583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5034520"/>
        <c:crosses val="autoZero"/>
        <c:crossBetween val="between"/>
      </c:valAx>
      <c:valAx>
        <c:axId val="774945336"/>
        <c:scaling>
          <c:orientation val="minMax"/>
          <c:max val="2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4954848"/>
        <c:crosses val="max"/>
        <c:crossBetween val="between"/>
        <c:majorUnit val="2"/>
      </c:valAx>
      <c:catAx>
        <c:axId val="774954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4945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766282310686385E-2"/>
          <c:y val="0.81103799923098785"/>
          <c:w val="0.91723523723621236"/>
          <c:h val="0.16118394436364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 C'!$H$5</c:f>
              <c:strCache>
                <c:ptCount val="1"/>
                <c:pt idx="0">
                  <c:v>Tapte årsverk i 2001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'2.3 C'!$G$6:$G$54</c:f>
              <c:numCache>
                <c:formatCode>General</c:formatCode>
                <c:ptCount val="4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</c:numCache>
            </c:numRef>
          </c:cat>
          <c:val>
            <c:numRef>
              <c:f>'2.3 C'!$H$6:$H$54</c:f>
              <c:numCache>
                <c:formatCode>0.0</c:formatCode>
                <c:ptCount val="49"/>
                <c:pt idx="0">
                  <c:v>0.69735999999999987</c:v>
                </c:pt>
                <c:pt idx="1">
                  <c:v>1.5681500000000002</c:v>
                </c:pt>
                <c:pt idx="2">
                  <c:v>2.2299099999999998</c:v>
                </c:pt>
                <c:pt idx="3">
                  <c:v>2.6839599999999999</c:v>
                </c:pt>
                <c:pt idx="4">
                  <c:v>3.1497600000000001</c:v>
                </c:pt>
                <c:pt idx="5">
                  <c:v>3.4901200000000001</c:v>
                </c:pt>
                <c:pt idx="6">
                  <c:v>3.86069</c:v>
                </c:pt>
                <c:pt idx="7">
                  <c:v>4.2531500000000007</c:v>
                </c:pt>
                <c:pt idx="8">
                  <c:v>4.9070999999999998</c:v>
                </c:pt>
                <c:pt idx="9">
                  <c:v>5.452160000000001</c:v>
                </c:pt>
                <c:pt idx="10">
                  <c:v>6.0024899999999999</c:v>
                </c:pt>
                <c:pt idx="11">
                  <c:v>6.4242199999999992</c:v>
                </c:pt>
                <c:pt idx="12">
                  <c:v>6.7163199999999996</c:v>
                </c:pt>
                <c:pt idx="13">
                  <c:v>7.0030700000000001</c:v>
                </c:pt>
                <c:pt idx="14">
                  <c:v>7.5642100000000001</c:v>
                </c:pt>
                <c:pt idx="15">
                  <c:v>7.6033499999999998</c:v>
                </c:pt>
                <c:pt idx="16">
                  <c:v>7.8436399999999997</c:v>
                </c:pt>
                <c:pt idx="17">
                  <c:v>8.2191700000000001</c:v>
                </c:pt>
                <c:pt idx="18">
                  <c:v>8.2064799999999991</c:v>
                </c:pt>
                <c:pt idx="19">
                  <c:v>8.2720200000000013</c:v>
                </c:pt>
                <c:pt idx="20">
                  <c:v>8.1793099999999992</c:v>
                </c:pt>
                <c:pt idx="21">
                  <c:v>8.4817299999999989</c:v>
                </c:pt>
                <c:pt idx="22">
                  <c:v>8.3631100000000007</c:v>
                </c:pt>
                <c:pt idx="23">
                  <c:v>8.7495700000000003</c:v>
                </c:pt>
                <c:pt idx="24">
                  <c:v>9.0940299999999983</c:v>
                </c:pt>
                <c:pt idx="25">
                  <c:v>9.3051399999999997</c:v>
                </c:pt>
                <c:pt idx="26">
                  <c:v>9.6113999999999997</c:v>
                </c:pt>
                <c:pt idx="27">
                  <c:v>9.9357900000000008</c:v>
                </c:pt>
                <c:pt idx="28">
                  <c:v>10.017380000000001</c:v>
                </c:pt>
                <c:pt idx="29">
                  <c:v>10.06456</c:v>
                </c:pt>
                <c:pt idx="30">
                  <c:v>10.67407</c:v>
                </c:pt>
                <c:pt idx="31">
                  <c:v>10.475010000000001</c:v>
                </c:pt>
                <c:pt idx="32">
                  <c:v>11.030810000000001</c:v>
                </c:pt>
                <c:pt idx="33">
                  <c:v>11.869029999999999</c:v>
                </c:pt>
                <c:pt idx="34">
                  <c:v>12.437689999999998</c:v>
                </c:pt>
                <c:pt idx="35">
                  <c:v>13.651810000000001</c:v>
                </c:pt>
                <c:pt idx="36">
                  <c:v>14.72991</c:v>
                </c:pt>
                <c:pt idx="37">
                  <c:v>15.01173</c:v>
                </c:pt>
                <c:pt idx="38">
                  <c:v>14.174940000000001</c:v>
                </c:pt>
                <c:pt idx="39">
                  <c:v>14.20551</c:v>
                </c:pt>
                <c:pt idx="40">
                  <c:v>13.382860000000001</c:v>
                </c:pt>
                <c:pt idx="41">
                  <c:v>13.199669999999999</c:v>
                </c:pt>
                <c:pt idx="42">
                  <c:v>13.461559999999999</c:v>
                </c:pt>
                <c:pt idx="43">
                  <c:v>14.764760000000003</c:v>
                </c:pt>
                <c:pt idx="44">
                  <c:v>14.890139999999999</c:v>
                </c:pt>
                <c:pt idx="45">
                  <c:v>14.60467</c:v>
                </c:pt>
                <c:pt idx="46">
                  <c:v>14.31357</c:v>
                </c:pt>
                <c:pt idx="47">
                  <c:v>13.988150000000001</c:v>
                </c:pt>
                <c:pt idx="48">
                  <c:v>13.037529999999999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5-4FAE-AC4A-F749EDD119BF}"/>
            </c:ext>
          </c:extLst>
        </c:ser>
        <c:ser>
          <c:idx val="1"/>
          <c:order val="1"/>
          <c:tx>
            <c:strRef>
              <c:f>'2.3 C'!$I$5</c:f>
              <c:strCache>
                <c:ptCount val="1"/>
                <c:pt idx="0">
                  <c:v>Tapte årsverk i 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'2.3 C'!$G$6:$G$54</c:f>
              <c:numCache>
                <c:formatCode>General</c:formatCode>
                <c:ptCount val="4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</c:numCache>
            </c:numRef>
          </c:cat>
          <c:val>
            <c:numRef>
              <c:f>'2.3 C'!$I$6:$I$54</c:f>
              <c:numCache>
                <c:formatCode>0.0</c:formatCode>
                <c:ptCount val="49"/>
                <c:pt idx="0">
                  <c:v>1.11269</c:v>
                </c:pt>
                <c:pt idx="1">
                  <c:v>2.2984775000000002</c:v>
                </c:pt>
                <c:pt idx="2">
                  <c:v>3.1399250000000003</c:v>
                </c:pt>
                <c:pt idx="3">
                  <c:v>3.878587</c:v>
                </c:pt>
                <c:pt idx="4">
                  <c:v>4.5891185000000005</c:v>
                </c:pt>
                <c:pt idx="5">
                  <c:v>5.1563644999999996</c:v>
                </c:pt>
                <c:pt idx="6">
                  <c:v>5.8334400000000004</c:v>
                </c:pt>
                <c:pt idx="7">
                  <c:v>6.4378250000000001</c:v>
                </c:pt>
                <c:pt idx="8">
                  <c:v>6.7753949999999996</c:v>
                </c:pt>
                <c:pt idx="9">
                  <c:v>7.1722995000000003</c:v>
                </c:pt>
                <c:pt idx="10">
                  <c:v>7.7461330000000004</c:v>
                </c:pt>
                <c:pt idx="11">
                  <c:v>8.1300840000000001</c:v>
                </c:pt>
                <c:pt idx="12">
                  <c:v>8.5733490000000003</c:v>
                </c:pt>
                <c:pt idx="13">
                  <c:v>8.8629449999999999</c:v>
                </c:pt>
                <c:pt idx="14">
                  <c:v>8.8658394999999999</c:v>
                </c:pt>
                <c:pt idx="15">
                  <c:v>8.8632620000000006</c:v>
                </c:pt>
                <c:pt idx="16">
                  <c:v>8.7797400000000003</c:v>
                </c:pt>
                <c:pt idx="17">
                  <c:v>8.8804180000000024</c:v>
                </c:pt>
                <c:pt idx="18">
                  <c:v>8.9416469999999997</c:v>
                </c:pt>
                <c:pt idx="19">
                  <c:v>9.0834789999999987</c:v>
                </c:pt>
                <c:pt idx="20">
                  <c:v>9.3076820000000016</c:v>
                </c:pt>
                <c:pt idx="21">
                  <c:v>9.5270039999999998</c:v>
                </c:pt>
                <c:pt idx="22">
                  <c:v>9.7108135000000004</c:v>
                </c:pt>
                <c:pt idx="23">
                  <c:v>9.9765139999999999</c:v>
                </c:pt>
                <c:pt idx="24">
                  <c:v>10.247689000000001</c:v>
                </c:pt>
                <c:pt idx="25">
                  <c:v>10.152653000000001</c:v>
                </c:pt>
                <c:pt idx="26">
                  <c:v>10.507012</c:v>
                </c:pt>
                <c:pt idx="27">
                  <c:v>11.238643</c:v>
                </c:pt>
                <c:pt idx="28">
                  <c:v>11.953423999999998</c:v>
                </c:pt>
                <c:pt idx="29">
                  <c:v>12.613942</c:v>
                </c:pt>
                <c:pt idx="30">
                  <c:v>13.303847999999999</c:v>
                </c:pt>
                <c:pt idx="31">
                  <c:v>13.890872</c:v>
                </c:pt>
                <c:pt idx="32">
                  <c:v>14.690914000000001</c:v>
                </c:pt>
                <c:pt idx="33">
                  <c:v>15.244589</c:v>
                </c:pt>
                <c:pt idx="34">
                  <c:v>15.992324</c:v>
                </c:pt>
                <c:pt idx="35">
                  <c:v>16.301911</c:v>
                </c:pt>
                <c:pt idx="36">
                  <c:v>16.756442</c:v>
                </c:pt>
                <c:pt idx="37">
                  <c:v>17.269539999999999</c:v>
                </c:pt>
                <c:pt idx="38">
                  <c:v>17.397865000000003</c:v>
                </c:pt>
                <c:pt idx="39">
                  <c:v>17.457194999999999</c:v>
                </c:pt>
                <c:pt idx="40">
                  <c:v>17.528846000000001</c:v>
                </c:pt>
                <c:pt idx="41">
                  <c:v>17.755594000000002</c:v>
                </c:pt>
                <c:pt idx="42">
                  <c:v>18.011928000000001</c:v>
                </c:pt>
                <c:pt idx="43">
                  <c:v>18.991934999999998</c:v>
                </c:pt>
                <c:pt idx="44">
                  <c:v>19.255241999999999</c:v>
                </c:pt>
                <c:pt idx="45">
                  <c:v>19.201855500000001</c:v>
                </c:pt>
                <c:pt idx="46">
                  <c:v>19.305406999999999</c:v>
                </c:pt>
                <c:pt idx="47">
                  <c:v>19.415777499999997</c:v>
                </c:pt>
                <c:pt idx="48">
                  <c:v>19.13036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5-4FAE-AC4A-F749EDD119BF}"/>
            </c:ext>
          </c:extLst>
        </c:ser>
        <c:ser>
          <c:idx val="2"/>
          <c:order val="2"/>
          <c:tx>
            <c:strRef>
              <c:f>'2.3 C'!$J$5</c:f>
              <c:strCache>
                <c:ptCount val="1"/>
                <c:pt idx="0">
                  <c:v>Tapte årsverk i  2021 aldersjustert med 2001-befolkningen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'2.3 C'!$G$6:$G$54</c:f>
              <c:numCache>
                <c:formatCode>General</c:formatCode>
                <c:ptCount val="4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</c:numCache>
            </c:numRef>
          </c:cat>
          <c:val>
            <c:numRef>
              <c:f>'2.3 C'!$J$6:$J$54</c:f>
              <c:numCache>
                <c:formatCode>0.0</c:formatCode>
                <c:ptCount val="49"/>
                <c:pt idx="0">
                  <c:v>0.94259411038074381</c:v>
                </c:pt>
                <c:pt idx="1">
                  <c:v>1.9618021290572787</c:v>
                </c:pt>
                <c:pt idx="2">
                  <c:v>2.5954126599214464</c:v>
                </c:pt>
                <c:pt idx="3">
                  <c:v>3.1557874562719759</c:v>
                </c:pt>
                <c:pt idx="4">
                  <c:v>3.7689943390467575</c:v>
                </c:pt>
                <c:pt idx="5">
                  <c:v>4.1752596553709482</c:v>
                </c:pt>
                <c:pt idx="6">
                  <c:v>4.6588975105527499</c:v>
                </c:pt>
                <c:pt idx="7">
                  <c:v>5.2996000927568963</c:v>
                </c:pt>
                <c:pt idx="8">
                  <c:v>5.8373582942366227</c:v>
                </c:pt>
                <c:pt idx="9">
                  <c:v>6.3568546946208722</c:v>
                </c:pt>
                <c:pt idx="10">
                  <c:v>6.949014602076101</c:v>
                </c:pt>
                <c:pt idx="11">
                  <c:v>7.3429681304330714</c:v>
                </c:pt>
                <c:pt idx="12">
                  <c:v>7.6231069329423562</c:v>
                </c:pt>
                <c:pt idx="13">
                  <c:v>7.9796523105660446</c:v>
                </c:pt>
                <c:pt idx="14">
                  <c:v>8.1837770137126444</c:v>
                </c:pt>
                <c:pt idx="15">
                  <c:v>8.2540671683022158</c:v>
                </c:pt>
                <c:pt idx="16">
                  <c:v>8.2772643648594091</c:v>
                </c:pt>
                <c:pt idx="17">
                  <c:v>8.4303629434914509</c:v>
                </c:pt>
                <c:pt idx="18">
                  <c:v>8.5167388681239018</c:v>
                </c:pt>
                <c:pt idx="19">
                  <c:v>8.5328960667252023</c:v>
                </c:pt>
                <c:pt idx="20">
                  <c:v>8.5064339794578778</c:v>
                </c:pt>
                <c:pt idx="21">
                  <c:v>8.6526905536262646</c:v>
                </c:pt>
                <c:pt idx="22">
                  <c:v>8.7886095752381763</c:v>
                </c:pt>
                <c:pt idx="23">
                  <c:v>9.0424971305042892</c:v>
                </c:pt>
                <c:pt idx="24">
                  <c:v>9.412394816314988</c:v>
                </c:pt>
                <c:pt idx="25">
                  <c:v>9.3962749941919288</c:v>
                </c:pt>
                <c:pt idx="26">
                  <c:v>9.7588052478898106</c:v>
                </c:pt>
                <c:pt idx="27">
                  <c:v>10.164020238939566</c:v>
                </c:pt>
                <c:pt idx="28">
                  <c:v>10.264995657158597</c:v>
                </c:pt>
                <c:pt idx="29">
                  <c:v>10.508409675963694</c:v>
                </c:pt>
                <c:pt idx="30">
                  <c:v>10.815956759992018</c:v>
                </c:pt>
                <c:pt idx="31">
                  <c:v>10.830493760429768</c:v>
                </c:pt>
                <c:pt idx="32">
                  <c:v>11.420982136572825</c:v>
                </c:pt>
                <c:pt idx="33">
                  <c:v>11.978170571248233</c:v>
                </c:pt>
                <c:pt idx="34">
                  <c:v>12.67857370018622</c:v>
                </c:pt>
                <c:pt idx="35">
                  <c:v>13.455950533298557</c:v>
                </c:pt>
                <c:pt idx="36">
                  <c:v>14.525971560447497</c:v>
                </c:pt>
                <c:pt idx="37">
                  <c:v>14.631888393516888</c:v>
                </c:pt>
                <c:pt idx="38">
                  <c:v>13.901874874476253</c:v>
                </c:pt>
                <c:pt idx="39">
                  <c:v>13.2965127478185</c:v>
                </c:pt>
                <c:pt idx="40">
                  <c:v>12.47240491036438</c:v>
                </c:pt>
                <c:pt idx="41">
                  <c:v>11.597180270369627</c:v>
                </c:pt>
                <c:pt idx="42">
                  <c:v>11.342338115083482</c:v>
                </c:pt>
                <c:pt idx="43">
                  <c:v>12.056035833425943</c:v>
                </c:pt>
                <c:pt idx="44">
                  <c:v>11.856559077641666</c:v>
                </c:pt>
                <c:pt idx="45">
                  <c:v>11.508288068080805</c:v>
                </c:pt>
                <c:pt idx="46">
                  <c:v>11.153815892598328</c:v>
                </c:pt>
                <c:pt idx="47">
                  <c:v>10.864467205115393</c:v>
                </c:pt>
                <c:pt idx="48">
                  <c:v>10.715909473009937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5-4FAE-AC4A-F749EDD11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5260448"/>
        <c:axId val="965269632"/>
      </c:lineChart>
      <c:catAx>
        <c:axId val="96526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5269632"/>
        <c:crosses val="autoZero"/>
        <c:auto val="1"/>
        <c:lblAlgn val="ctr"/>
        <c:lblOffset val="100"/>
        <c:noMultiLvlLbl val="0"/>
      </c:catAx>
      <c:valAx>
        <c:axId val="965269632"/>
        <c:scaling>
          <c:orientation val="minMax"/>
          <c:max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526044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213614427228858E-2"/>
          <c:y val="0.70375494970643115"/>
          <c:w val="0.82557277114554228"/>
          <c:h val="0.273123663010331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'[1]Figur i boks 3.1'!$F$4</c:f>
              <c:strCache>
                <c:ptCount val="1"/>
                <c:pt idx="0">
                  <c:v>Sykefraværsprosent (gj.snitt av  sesong- og influensajusterte tall)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'[1]Figur i boks 3.1'!$B$5:$B$28</c:f>
              <c:strCach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strCache>
            </c:strRef>
          </c:cat>
          <c:val>
            <c:numRef>
              <c:f>'[1]Figur i boks 3.1'!$F$5:$F$26</c:f>
              <c:numCache>
                <c:formatCode>General</c:formatCode>
                <c:ptCount val="22"/>
                <c:pt idx="0">
                  <c:v>6.5</c:v>
                </c:pt>
                <c:pt idx="1">
                  <c:v>6.9</c:v>
                </c:pt>
                <c:pt idx="2">
                  <c:v>7.3</c:v>
                </c:pt>
                <c:pt idx="3">
                  <c:v>6.4</c:v>
                </c:pt>
                <c:pt idx="4">
                  <c:v>5.9</c:v>
                </c:pt>
                <c:pt idx="5">
                  <c:v>6.2</c:v>
                </c:pt>
                <c:pt idx="6">
                  <c:v>6.1</c:v>
                </c:pt>
                <c:pt idx="7">
                  <c:v>6.3</c:v>
                </c:pt>
                <c:pt idx="8">
                  <c:v>6.4</c:v>
                </c:pt>
                <c:pt idx="9">
                  <c:v>6.1</c:v>
                </c:pt>
                <c:pt idx="10">
                  <c:v>5.9</c:v>
                </c:pt>
                <c:pt idx="11">
                  <c:v>5.7</c:v>
                </c:pt>
                <c:pt idx="12">
                  <c:v>5.7</c:v>
                </c:pt>
                <c:pt idx="13">
                  <c:v>5.7</c:v>
                </c:pt>
                <c:pt idx="14">
                  <c:v>5.7</c:v>
                </c:pt>
                <c:pt idx="15">
                  <c:v>5.7</c:v>
                </c:pt>
                <c:pt idx="16">
                  <c:v>5.8</c:v>
                </c:pt>
                <c:pt idx="17">
                  <c:v>5.6</c:v>
                </c:pt>
                <c:pt idx="18">
                  <c:v>5.8</c:v>
                </c:pt>
                <c:pt idx="19">
                  <c:v>6.1</c:v>
                </c:pt>
                <c:pt idx="20">
                  <c:v>6.3</c:v>
                </c:pt>
                <c:pt idx="21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B-41C4-8B3B-843F38F17F14}"/>
            </c:ext>
          </c:extLst>
        </c:ser>
        <c:ser>
          <c:idx val="0"/>
          <c:order val="1"/>
          <c:tx>
            <c:strRef>
              <c:f>'[1]Figur i boks 3.1'!$C$4</c:f>
              <c:strCache>
                <c:ptCount val="1"/>
                <c:pt idx="0">
                  <c:v>Sykefraværsprosent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'[1]Figur i boks 3.1'!$B$5:$B$28</c:f>
              <c:strCach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strCache>
            </c:strRef>
          </c:cat>
          <c:val>
            <c:numRef>
              <c:f>'[1]Figur i boks 3.1'!$C$5:$C$28</c:f>
              <c:numCache>
                <c:formatCode>General</c:formatCode>
                <c:ptCount val="24"/>
                <c:pt idx="0">
                  <c:v>6.9</c:v>
                </c:pt>
                <c:pt idx="1">
                  <c:v>7.2</c:v>
                </c:pt>
                <c:pt idx="2">
                  <c:v>7.6</c:v>
                </c:pt>
                <c:pt idx="3">
                  <c:v>6.5</c:v>
                </c:pt>
                <c:pt idx="4">
                  <c:v>6.2</c:v>
                </c:pt>
                <c:pt idx="5">
                  <c:v>6.4</c:v>
                </c:pt>
                <c:pt idx="6">
                  <c:v>6.3</c:v>
                </c:pt>
                <c:pt idx="7">
                  <c:v>6.5</c:v>
                </c:pt>
                <c:pt idx="8">
                  <c:v>6.8</c:v>
                </c:pt>
                <c:pt idx="9">
                  <c:v>6.2</c:v>
                </c:pt>
                <c:pt idx="10">
                  <c:v>6.1</c:v>
                </c:pt>
                <c:pt idx="11">
                  <c:v>5.9</c:v>
                </c:pt>
                <c:pt idx="12">
                  <c:v>5.9</c:v>
                </c:pt>
                <c:pt idx="13">
                  <c:v>5.8</c:v>
                </c:pt>
                <c:pt idx="14">
                  <c:v>5.7</c:v>
                </c:pt>
                <c:pt idx="15">
                  <c:v>5.7</c:v>
                </c:pt>
                <c:pt idx="16">
                  <c:v>5.8</c:v>
                </c:pt>
                <c:pt idx="17">
                  <c:v>5.7</c:v>
                </c:pt>
                <c:pt idx="18">
                  <c:v>5.7</c:v>
                </c:pt>
                <c:pt idx="19">
                  <c:v>6.1</c:v>
                </c:pt>
                <c:pt idx="20">
                  <c:v>6.2</c:v>
                </c:pt>
                <c:pt idx="21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B-41C4-8B3B-843F38F17F14}"/>
            </c:ext>
          </c:extLst>
        </c:ser>
        <c:ser>
          <c:idx val="2"/>
          <c:order val="2"/>
          <c:tx>
            <c:strRef>
              <c:f>'[1]Figur i boks 3.1'!$E$4</c:f>
              <c:strCache>
                <c:ptCount val="1"/>
                <c:pt idx="0">
                  <c:v>IA-mål (2001-2018)</c:v>
                </c:pt>
              </c:strCache>
            </c:strRef>
          </c:tx>
          <c:spPr>
            <a:ln w="19050" cap="flat">
              <a:solidFill>
                <a:schemeClr val="tx1">
                  <a:lumMod val="95000"/>
                  <a:lumOff val="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'[1]Figur i boks 3.1'!$B$5:$B$28</c:f>
              <c:strCach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strCache>
            </c:strRef>
          </c:cat>
          <c:val>
            <c:numRef>
              <c:f>'[1]Figur i boks 3.1'!$E$5:$E$25</c:f>
              <c:numCache>
                <c:formatCode>General</c:formatCode>
                <c:ptCount val="21"/>
                <c:pt idx="0">
                  <c:v>5.25</c:v>
                </c:pt>
                <c:pt idx="1">
                  <c:v>5.25</c:v>
                </c:pt>
                <c:pt idx="2">
                  <c:v>5.25</c:v>
                </c:pt>
                <c:pt idx="3">
                  <c:v>5.25</c:v>
                </c:pt>
                <c:pt idx="4">
                  <c:v>5.25</c:v>
                </c:pt>
                <c:pt idx="5">
                  <c:v>5.25</c:v>
                </c:pt>
                <c:pt idx="6">
                  <c:v>5.25</c:v>
                </c:pt>
                <c:pt idx="7">
                  <c:v>5.25</c:v>
                </c:pt>
                <c:pt idx="8">
                  <c:v>5.25</c:v>
                </c:pt>
                <c:pt idx="9">
                  <c:v>5.25</c:v>
                </c:pt>
                <c:pt idx="10">
                  <c:v>5.25</c:v>
                </c:pt>
                <c:pt idx="11">
                  <c:v>5.25</c:v>
                </c:pt>
                <c:pt idx="12">
                  <c:v>5.25</c:v>
                </c:pt>
                <c:pt idx="13">
                  <c:v>5.25</c:v>
                </c:pt>
                <c:pt idx="14">
                  <c:v>5.25</c:v>
                </c:pt>
                <c:pt idx="15">
                  <c:v>5.25</c:v>
                </c:pt>
                <c:pt idx="16">
                  <c:v>5.25</c:v>
                </c:pt>
                <c:pt idx="17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BB-41C4-8B3B-843F38F17F14}"/>
            </c:ext>
          </c:extLst>
        </c:ser>
        <c:ser>
          <c:idx val="1"/>
          <c:order val="3"/>
          <c:tx>
            <c:strRef>
              <c:f>'[1]Figur i boks 3.1'!$D$4</c:f>
              <c:strCache>
                <c:ptCount val="1"/>
                <c:pt idx="0">
                  <c:v>IA-mål (2019-2024)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'[1]Figur i boks 3.1'!$B$5:$B$28</c:f>
              <c:strCach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strCache>
            </c:strRef>
          </c:cat>
          <c:val>
            <c:numRef>
              <c:f>'[1]Figur i boks 3.1'!$D$5:$D$28</c:f>
              <c:numCache>
                <c:formatCode>General</c:formatCode>
                <c:ptCount val="24"/>
                <c:pt idx="18">
                  <c:v>5.13</c:v>
                </c:pt>
                <c:pt idx="19">
                  <c:v>5.13</c:v>
                </c:pt>
                <c:pt idx="20">
                  <c:v>5.13</c:v>
                </c:pt>
                <c:pt idx="21">
                  <c:v>5.13</c:v>
                </c:pt>
                <c:pt idx="22">
                  <c:v>5.13</c:v>
                </c:pt>
                <c:pt idx="23">
                  <c:v>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BB-41C4-8B3B-843F38F17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415368"/>
        <c:axId val="470408480"/>
      </c:lineChart>
      <c:catAx>
        <c:axId val="47041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0408480"/>
        <c:crosses val="autoZero"/>
        <c:auto val="1"/>
        <c:lblAlgn val="ctr"/>
        <c:lblOffset val="100"/>
        <c:noMultiLvlLbl val="0"/>
      </c:catAx>
      <c:valAx>
        <c:axId val="4704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0415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080719072812533E-2"/>
          <c:y val="0.77650068536774797"/>
          <c:w val="0.93425523136899358"/>
          <c:h val="0.20512962683497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47626</xdr:rowOff>
    </xdr:from>
    <xdr:to>
      <xdr:col>8</xdr:col>
      <xdr:colOff>466725</xdr:colOff>
      <xdr:row>26</xdr:row>
      <xdr:rowOff>66676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5F6C2A-4514-90A8-7F0E-DEDC43442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0.74712</cdr:x>
      <cdr:y>0.01676</cdr:y>
    </cdr:from>
    <cdr:to>
      <cdr:x>1</cdr:x>
      <cdr:y>0.68496</cdr:y>
    </cdr:to>
    <cdr:sp macro="" textlink="">
      <cdr:nvSpPr>
        <cdr:cNvPr id="2" name="Rektangel 1">
          <a:extLst xmlns:a="http://schemas.openxmlformats.org/drawingml/2006/main">
            <a:ext uri="{FF2B5EF4-FFF2-40B4-BE49-F238E27FC236}">
              <a16:creationId xmlns:a16="http://schemas.microsoft.com/office/drawing/2014/main" id="{21A972D8-48EB-4F61-0062-02E6D952D6BF}"/>
            </a:ext>
          </a:extLst>
        </cdr:cNvPr>
        <cdr:cNvSpPr/>
      </cdr:nvSpPr>
      <cdr:spPr>
        <a:xfrm xmlns:a="http://schemas.openxmlformats.org/drawingml/2006/main">
          <a:off x="3461376" y="69523"/>
          <a:ext cx="1171583" cy="277178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0.4057</cdr:x>
      <cdr:y>0.00987</cdr:y>
    </cdr:from>
    <cdr:to>
      <cdr:x>0.55785</cdr:x>
      <cdr:y>0.68955</cdr:y>
    </cdr:to>
    <cdr:sp macro="" textlink="">
      <cdr:nvSpPr>
        <cdr:cNvPr id="3" name="Rektangel 2">
          <a:extLst xmlns:a="http://schemas.openxmlformats.org/drawingml/2006/main">
            <a:ext uri="{FF2B5EF4-FFF2-40B4-BE49-F238E27FC236}">
              <a16:creationId xmlns:a16="http://schemas.microsoft.com/office/drawing/2014/main" id="{47FAED71-159D-5DBA-FDBA-1CB1A9024F55}"/>
            </a:ext>
          </a:extLst>
        </cdr:cNvPr>
        <cdr:cNvSpPr/>
      </cdr:nvSpPr>
      <cdr:spPr>
        <a:xfrm xmlns:a="http://schemas.openxmlformats.org/drawingml/2006/main">
          <a:off x="1879591" y="40959"/>
          <a:ext cx="704905" cy="28193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0.25357</cdr:x>
      <cdr:y>0.01225</cdr:y>
    </cdr:from>
    <cdr:to>
      <cdr:x>0.4057</cdr:x>
      <cdr:y>0.68726</cdr:y>
    </cdr:to>
    <cdr:sp macro="" textlink="">
      <cdr:nvSpPr>
        <cdr:cNvPr id="4" name="Rektangel 3">
          <a:extLst xmlns:a="http://schemas.openxmlformats.org/drawingml/2006/main">
            <a:ext uri="{FF2B5EF4-FFF2-40B4-BE49-F238E27FC236}">
              <a16:creationId xmlns:a16="http://schemas.microsoft.com/office/drawing/2014/main" id="{020DF0FC-95D4-819D-2DB0-BAED1FC1DB15}"/>
            </a:ext>
          </a:extLst>
        </cdr:cNvPr>
        <cdr:cNvSpPr/>
      </cdr:nvSpPr>
      <cdr:spPr>
        <a:xfrm xmlns:a="http://schemas.openxmlformats.org/drawingml/2006/main">
          <a:off x="1174777" y="50803"/>
          <a:ext cx="704834" cy="280003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50000"/>
            <a:alpha val="2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0.07059</cdr:x>
      <cdr:y>0.01454</cdr:y>
    </cdr:from>
    <cdr:to>
      <cdr:x>0.25357</cdr:x>
      <cdr:y>0.69185</cdr:y>
    </cdr:to>
    <cdr:sp macro="" textlink="">
      <cdr:nvSpPr>
        <cdr:cNvPr id="5" name="Rektangel 4">
          <a:extLst xmlns:a="http://schemas.openxmlformats.org/drawingml/2006/main">
            <a:ext uri="{FF2B5EF4-FFF2-40B4-BE49-F238E27FC236}">
              <a16:creationId xmlns:a16="http://schemas.microsoft.com/office/drawing/2014/main" id="{B5C56C3B-6CA7-6A33-2C75-BC6D1F743CE4}"/>
            </a:ext>
          </a:extLst>
        </cdr:cNvPr>
        <cdr:cNvSpPr/>
      </cdr:nvSpPr>
      <cdr:spPr>
        <a:xfrm xmlns:a="http://schemas.openxmlformats.org/drawingml/2006/main">
          <a:off x="327025" y="60325"/>
          <a:ext cx="847752" cy="28095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0.07694</cdr:x>
      <cdr:y>0.35429</cdr:y>
    </cdr:from>
    <cdr:to>
      <cdr:x>0.24322</cdr:x>
      <cdr:y>0.46399</cdr:y>
    </cdr:to>
    <cdr:sp macro="" textlink="">
      <cdr:nvSpPr>
        <cdr:cNvPr id="6" name="TekstSylinder 3">
          <a:extLst xmlns:a="http://schemas.openxmlformats.org/drawingml/2006/main">
            <a:ext uri="{FF2B5EF4-FFF2-40B4-BE49-F238E27FC236}">
              <a16:creationId xmlns:a16="http://schemas.microsoft.com/office/drawing/2014/main" id="{652158E1-4182-C6AD-B921-99B116A4C908}"/>
            </a:ext>
          </a:extLst>
        </cdr:cNvPr>
        <cdr:cNvSpPr txBox="1"/>
      </cdr:nvSpPr>
      <cdr:spPr>
        <a:xfrm xmlns:a="http://schemas.openxmlformats.org/drawingml/2006/main">
          <a:off x="356480" y="1469645"/>
          <a:ext cx="770352" cy="4550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IA-avtalen</a:t>
          </a:r>
          <a:r>
            <a:rPr lang="nb-NO" sz="1100" baseline="0"/>
            <a:t> </a:t>
          </a:r>
        </a:p>
        <a:p xmlns:a="http://schemas.openxmlformats.org/drawingml/2006/main">
          <a:r>
            <a:rPr lang="nb-NO" sz="1100" baseline="0"/>
            <a:t>2001-2005</a:t>
          </a:r>
          <a:endParaRPr lang="nb-NO" sz="1100"/>
        </a:p>
      </cdr:txBody>
    </cdr:sp>
  </cdr:relSizeAnchor>
  <cdr:relSizeAnchor xmlns:cdr="http://schemas.openxmlformats.org/drawingml/2006/chartDrawing">
    <cdr:from>
      <cdr:x>0.23744</cdr:x>
      <cdr:y>0.46681</cdr:y>
    </cdr:from>
    <cdr:to>
      <cdr:x>0.40373</cdr:x>
      <cdr:y>0.5765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D4A9C5BA-EF2D-1BDD-09D8-1BF4A330F8E4}"/>
            </a:ext>
          </a:extLst>
        </cdr:cNvPr>
        <cdr:cNvSpPr txBox="1"/>
      </cdr:nvSpPr>
      <cdr:spPr>
        <a:xfrm xmlns:a="http://schemas.openxmlformats.org/drawingml/2006/main">
          <a:off x="1100056" y="1936389"/>
          <a:ext cx="770399" cy="4550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IA-avtalen</a:t>
          </a:r>
          <a:r>
            <a:rPr lang="nb-NO" sz="1100" baseline="0"/>
            <a:t> </a:t>
          </a:r>
        </a:p>
        <a:p xmlns:a="http://schemas.openxmlformats.org/drawingml/2006/main">
          <a:r>
            <a:rPr lang="nb-NO" sz="1100" baseline="0"/>
            <a:t>2006-2009</a:t>
          </a:r>
          <a:endParaRPr lang="nb-NO" sz="1100"/>
        </a:p>
      </cdr:txBody>
    </cdr:sp>
  </cdr:relSizeAnchor>
  <cdr:relSizeAnchor xmlns:cdr="http://schemas.openxmlformats.org/drawingml/2006/chartDrawing">
    <cdr:from>
      <cdr:x>0.38734</cdr:x>
      <cdr:y>0.36195</cdr:y>
    </cdr:from>
    <cdr:to>
      <cdr:x>0.55362</cdr:x>
      <cdr:y>0.47164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8B977DF9-631B-0D6F-D76F-85D2F0D1BE2A}"/>
            </a:ext>
          </a:extLst>
        </cdr:cNvPr>
        <cdr:cNvSpPr txBox="1"/>
      </cdr:nvSpPr>
      <cdr:spPr>
        <a:xfrm xmlns:a="http://schemas.openxmlformats.org/drawingml/2006/main">
          <a:off x="1794511" y="1501403"/>
          <a:ext cx="770399" cy="4550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IA-avtalen</a:t>
          </a:r>
          <a:r>
            <a:rPr lang="nb-NO" sz="1100" baseline="0"/>
            <a:t> </a:t>
          </a:r>
        </a:p>
        <a:p xmlns:a="http://schemas.openxmlformats.org/drawingml/2006/main">
          <a:r>
            <a:rPr lang="nb-NO" sz="1100" baseline="0"/>
            <a:t>2010-2013</a:t>
          </a:r>
          <a:endParaRPr lang="nb-NO" sz="1100"/>
        </a:p>
      </cdr:txBody>
    </cdr:sp>
  </cdr:relSizeAnchor>
  <cdr:relSizeAnchor xmlns:cdr="http://schemas.openxmlformats.org/drawingml/2006/chartDrawing">
    <cdr:from>
      <cdr:x>0.56241</cdr:x>
      <cdr:y>0.4672</cdr:y>
    </cdr:from>
    <cdr:to>
      <cdr:x>0.72869</cdr:x>
      <cdr:y>0.57688</cdr:y>
    </cdr:to>
    <cdr:sp macro="" textlink="">
      <cdr:nvSpPr>
        <cdr:cNvPr id="9" name="TekstSylinder 3">
          <a:extLst xmlns:a="http://schemas.openxmlformats.org/drawingml/2006/main">
            <a:ext uri="{FF2B5EF4-FFF2-40B4-BE49-F238E27FC236}">
              <a16:creationId xmlns:a16="http://schemas.microsoft.com/office/drawing/2014/main" id="{CB582A45-3D54-A2D0-0EB4-CAFC628A6FD9}"/>
            </a:ext>
          </a:extLst>
        </cdr:cNvPr>
        <cdr:cNvSpPr txBox="1"/>
      </cdr:nvSpPr>
      <cdr:spPr>
        <a:xfrm xmlns:a="http://schemas.openxmlformats.org/drawingml/2006/main">
          <a:off x="2605623" y="1938004"/>
          <a:ext cx="770352" cy="4549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IA-avtalen</a:t>
          </a:r>
          <a:r>
            <a:rPr lang="nb-NO" sz="1100" baseline="0"/>
            <a:t> </a:t>
          </a:r>
        </a:p>
        <a:p xmlns:a="http://schemas.openxmlformats.org/drawingml/2006/main">
          <a:r>
            <a:rPr lang="nb-NO" sz="1100" baseline="0"/>
            <a:t>2014-2018</a:t>
          </a:r>
          <a:endParaRPr lang="nb-NO" sz="1100"/>
        </a:p>
      </cdr:txBody>
    </cdr:sp>
  </cdr:relSizeAnchor>
  <cdr:relSizeAnchor xmlns:cdr="http://schemas.openxmlformats.org/drawingml/2006/chartDrawing">
    <cdr:from>
      <cdr:x>0.77041</cdr:x>
      <cdr:y>0.38033</cdr:y>
    </cdr:from>
    <cdr:to>
      <cdr:x>0.94305</cdr:x>
      <cdr:y>0.48562</cdr:y>
    </cdr:to>
    <cdr:sp macro="" textlink="">
      <cdr:nvSpPr>
        <cdr:cNvPr id="10" name="TekstSylinder 3">
          <a:extLst xmlns:a="http://schemas.openxmlformats.org/drawingml/2006/main">
            <a:ext uri="{FF2B5EF4-FFF2-40B4-BE49-F238E27FC236}">
              <a16:creationId xmlns:a16="http://schemas.microsoft.com/office/drawing/2014/main" id="{25ED24EC-E54C-84EC-0C0A-24D051BD2857}"/>
            </a:ext>
          </a:extLst>
        </cdr:cNvPr>
        <cdr:cNvSpPr txBox="1"/>
      </cdr:nvSpPr>
      <cdr:spPr>
        <a:xfrm xmlns:a="http://schemas.openxmlformats.org/drawingml/2006/main">
          <a:off x="3569261" y="1577645"/>
          <a:ext cx="799844" cy="43678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IA-avtalen</a:t>
          </a:r>
          <a:r>
            <a:rPr lang="nb-NO" sz="1100" baseline="0"/>
            <a:t> </a:t>
          </a:r>
        </a:p>
        <a:p xmlns:a="http://schemas.openxmlformats.org/drawingml/2006/main">
          <a:r>
            <a:rPr lang="nb-NO" sz="1100" baseline="0"/>
            <a:t>2019-2024</a:t>
          </a:r>
          <a:endParaRPr lang="nb-NO" sz="1100"/>
        </a:p>
      </cdr:txBody>
    </cdr:sp>
  </cdr:relSizeAnchor>
  <cdr:relSizeAnchor xmlns:cdr="http://schemas.openxmlformats.org/drawingml/2006/chartDrawing">
    <cdr:from>
      <cdr:x>0.55798</cdr:x>
      <cdr:y>0.01454</cdr:y>
    </cdr:from>
    <cdr:to>
      <cdr:x>0.74698</cdr:x>
      <cdr:y>0.68496</cdr:y>
    </cdr:to>
    <cdr:sp macro="" textlink="">
      <cdr:nvSpPr>
        <cdr:cNvPr id="11" name="Rektangel 10">
          <a:extLst xmlns:a="http://schemas.openxmlformats.org/drawingml/2006/main">
            <a:ext uri="{FF2B5EF4-FFF2-40B4-BE49-F238E27FC236}">
              <a16:creationId xmlns:a16="http://schemas.microsoft.com/office/drawing/2014/main" id="{ED61462A-92AB-B3A0-A846-8D563B8AE4B5}"/>
            </a:ext>
          </a:extLst>
        </cdr:cNvPr>
        <cdr:cNvSpPr/>
      </cdr:nvSpPr>
      <cdr:spPr>
        <a:xfrm xmlns:a="http://schemas.openxmlformats.org/drawingml/2006/main">
          <a:off x="2585084" y="60325"/>
          <a:ext cx="875650" cy="278098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50000"/>
            <a:alpha val="2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0.0625</cdr:x>
      <cdr:y>0.1775</cdr:y>
    </cdr:from>
    <cdr:to>
      <cdr:x>0.2537</cdr:x>
      <cdr:y>0.25786</cdr:y>
    </cdr:to>
    <cdr:sp macro="" textlink="">
      <cdr:nvSpPr>
        <cdr:cNvPr id="12" name="TekstSylinder 11">
          <a:extLst xmlns:a="http://schemas.openxmlformats.org/drawingml/2006/main">
            <a:ext uri="{FF2B5EF4-FFF2-40B4-BE49-F238E27FC236}">
              <a16:creationId xmlns:a16="http://schemas.microsoft.com/office/drawing/2014/main" id="{1946A238-88DF-1A92-E335-60A0A85C4552}"/>
            </a:ext>
          </a:extLst>
        </cdr:cNvPr>
        <cdr:cNvSpPr txBox="1"/>
      </cdr:nvSpPr>
      <cdr:spPr>
        <a:xfrm xmlns:a="http://schemas.openxmlformats.org/drawingml/2006/main">
          <a:off x="289559" y="736284"/>
          <a:ext cx="885826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800">
              <a:effectLst/>
              <a:latin typeface="+mn-lt"/>
              <a:ea typeface="+mn-ea"/>
              <a:cs typeface="+mn-cs"/>
            </a:rPr>
            <a:t>Mål: 20 pst. ned fra 2. kv. 2001</a:t>
          </a:r>
          <a:endParaRPr lang="nb-NO" sz="800">
            <a:effectLst/>
          </a:endParaRPr>
        </a:p>
      </cdr:txBody>
    </cdr:sp>
  </cdr:relSizeAnchor>
  <cdr:relSizeAnchor xmlns:cdr="http://schemas.openxmlformats.org/drawingml/2006/chartDrawing">
    <cdr:from>
      <cdr:x>0.84567</cdr:x>
      <cdr:y>0.14313</cdr:y>
    </cdr:from>
    <cdr:to>
      <cdr:x>0.97273</cdr:x>
      <cdr:y>0.26618</cdr:y>
    </cdr:to>
    <cdr:sp macro="" textlink="">
      <cdr:nvSpPr>
        <cdr:cNvPr id="13" name="TekstSylinder 10">
          <a:extLst xmlns:a="http://schemas.openxmlformats.org/drawingml/2006/main">
            <a:ext uri="{FF2B5EF4-FFF2-40B4-BE49-F238E27FC236}">
              <a16:creationId xmlns:a16="http://schemas.microsoft.com/office/drawing/2014/main" id="{54CD771D-7326-6524-9837-C77C722157C8}"/>
            </a:ext>
          </a:extLst>
        </cdr:cNvPr>
        <cdr:cNvSpPr txBox="1"/>
      </cdr:nvSpPr>
      <cdr:spPr>
        <a:xfrm xmlns:a="http://schemas.openxmlformats.org/drawingml/2006/main">
          <a:off x="3917950" y="593725"/>
          <a:ext cx="588663" cy="5104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/>
            <a:t>Mål: 10 pst. ned fra 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442912</xdr:colOff>
      <xdr:row>58</xdr:row>
      <xdr:rowOff>42862</xdr:rowOff>
    </xdr:from>
    <xdr:to>
      <xdr:col>15</xdr:col>
      <xdr:colOff>361950</xdr:colOff>
      <xdr:row>86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851461-A07F-4C1B-8E21-2F5C50CD0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2152650</xdr:colOff>
      <xdr:row>11</xdr:row>
      <xdr:rowOff>190499</xdr:rowOff>
    </xdr:from>
    <xdr:to>
      <xdr:col>5</xdr:col>
      <xdr:colOff>466725</xdr:colOff>
      <xdr:row>26</xdr:row>
      <xdr:rowOff>228599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DE79442-DFC3-4AA8-A325-BD6B6C92D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2928937</xdr:colOff>
      <xdr:row>11</xdr:row>
      <xdr:rowOff>76201</xdr:rowOff>
    </xdr:from>
    <xdr:to>
      <xdr:col>18</xdr:col>
      <xdr:colOff>647700</xdr:colOff>
      <xdr:row>28</xdr:row>
      <xdr:rowOff>152401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E691E60-F954-A8EB-3F5E-AB8890AEC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338138</xdr:colOff>
      <xdr:row>9</xdr:row>
      <xdr:rowOff>96202</xdr:rowOff>
    </xdr:from>
    <xdr:to>
      <xdr:col>11</xdr:col>
      <xdr:colOff>207645</xdr:colOff>
      <xdr:row>32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6C7577-41A0-4F2D-A5FC-FB2D8A987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352426</xdr:colOff>
      <xdr:row>7</xdr:row>
      <xdr:rowOff>85725</xdr:rowOff>
    </xdr:from>
    <xdr:to>
      <xdr:col>20</xdr:col>
      <xdr:colOff>285750</xdr:colOff>
      <xdr:row>34</xdr:row>
      <xdr:rowOff>11430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98E5EB0-65F2-4ED0-8855-3941647B9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352426</xdr:colOff>
      <xdr:row>7</xdr:row>
      <xdr:rowOff>85725</xdr:rowOff>
    </xdr:from>
    <xdr:to>
      <xdr:col>20</xdr:col>
      <xdr:colOff>285750</xdr:colOff>
      <xdr:row>34</xdr:row>
      <xdr:rowOff>11430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AC80B95-EA3D-44AB-8129-384D9A2D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535304</xdr:colOff>
      <xdr:row>9</xdr:row>
      <xdr:rowOff>64770</xdr:rowOff>
    </xdr:from>
    <xdr:to>
      <xdr:col>12</xdr:col>
      <xdr:colOff>609599</xdr:colOff>
      <xdr:row>30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AB276F-3F96-40CC-A618-D75D433E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7</xdr:row>
      <xdr:rowOff>161925</xdr:rowOff>
    </xdr:from>
    <xdr:to>
      <xdr:col>13</xdr:col>
      <xdr:colOff>552450</xdr:colOff>
      <xdr:row>48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9FBC410-A7C8-47B7-BEA2-A4571A199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276224</xdr:colOff>
      <xdr:row>6</xdr:row>
      <xdr:rowOff>76200</xdr:rowOff>
    </xdr:from>
    <xdr:to>
      <xdr:col>18</xdr:col>
      <xdr:colOff>419099</xdr:colOff>
      <xdr:row>25</xdr:row>
      <xdr:rowOff>104774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F616F7-91A6-4422-BDC3-CA6D0AAC9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661034</xdr:colOff>
      <xdr:row>4</xdr:row>
      <xdr:rowOff>78105</xdr:rowOff>
    </xdr:from>
    <xdr:to>
      <xdr:col>14</xdr:col>
      <xdr:colOff>363854</xdr:colOff>
      <xdr:row>18</xdr:row>
      <xdr:rowOff>139065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A9ED42-EBF5-4D68-BEB5-B157BCECA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57151</xdr:colOff>
      <xdr:row>22</xdr:row>
      <xdr:rowOff>59055</xdr:rowOff>
    </xdr:from>
    <xdr:to>
      <xdr:col>13</xdr:col>
      <xdr:colOff>285750</xdr:colOff>
      <xdr:row>44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5B35A58-4948-475C-BF26-14966F0AD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9525</xdr:rowOff>
    </xdr:from>
    <xdr:to>
      <xdr:col>15</xdr:col>
      <xdr:colOff>233362</xdr:colOff>
      <xdr:row>26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6DC093E-243C-40BA-903D-23C1F1441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657224</xdr:colOff>
      <xdr:row>3</xdr:row>
      <xdr:rowOff>23811</xdr:rowOff>
    </xdr:from>
    <xdr:to>
      <xdr:col>11</xdr:col>
      <xdr:colOff>190499</xdr:colOff>
      <xdr:row>23</xdr:row>
      <xdr:rowOff>66674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F315824-6FD8-6804-662B-6EFFE34C4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185736</xdr:rowOff>
    </xdr:from>
    <xdr:to>
      <xdr:col>5</xdr:col>
      <xdr:colOff>171450</xdr:colOff>
      <xdr:row>27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4F9742-9B3C-47D7-B399-0B8D1DB85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186104</xdr:colOff>
      <xdr:row>10</xdr:row>
      <xdr:rowOff>57150</xdr:rowOff>
    </xdr:from>
    <xdr:to>
      <xdr:col>10</xdr:col>
      <xdr:colOff>742950</xdr:colOff>
      <xdr:row>27</xdr:row>
      <xdr:rowOff>57149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18E623-1E20-499C-91B1-B5E25217A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33337</xdr:rowOff>
    </xdr:from>
    <xdr:to>
      <xdr:col>10</xdr:col>
      <xdr:colOff>314325</xdr:colOff>
      <xdr:row>16</xdr:row>
      <xdr:rowOff>109537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012E640-1601-8816-7F6B-3E316F7A8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157162</xdr:rowOff>
    </xdr:from>
    <xdr:to>
      <xdr:col>10</xdr:col>
      <xdr:colOff>238125</xdr:colOff>
      <xdr:row>16</xdr:row>
      <xdr:rowOff>42862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5E7543E-05C4-D5DF-F8B8-9DB57A461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4</xdr:row>
      <xdr:rowOff>176212</xdr:rowOff>
    </xdr:from>
    <xdr:to>
      <xdr:col>9</xdr:col>
      <xdr:colOff>314325</xdr:colOff>
      <xdr:row>19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AA1651-6E84-E43C-C76B-E33E2C84D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</xdr:row>
      <xdr:rowOff>138112</xdr:rowOff>
    </xdr:from>
    <xdr:to>
      <xdr:col>9</xdr:col>
      <xdr:colOff>323850</xdr:colOff>
      <xdr:row>16</xdr:row>
      <xdr:rowOff>23812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519FFCE-466D-4D51-DEFF-71CD73ED7D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53974</xdr:colOff>
      <xdr:row>17</xdr:row>
      <xdr:rowOff>57150</xdr:rowOff>
    </xdr:from>
    <xdr:to>
      <xdr:col>8</xdr:col>
      <xdr:colOff>361949</xdr:colOff>
      <xdr:row>33</xdr:row>
      <xdr:rowOff>82550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F60ED9-F773-49AB-A3CF-155EA7F1C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176211</xdr:rowOff>
    </xdr:from>
    <xdr:to>
      <xdr:col>8</xdr:col>
      <xdr:colOff>619124</xdr:colOff>
      <xdr:row>18</xdr:row>
      <xdr:rowOff>180974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FBA4D74-CC6C-47C9-7F8A-22DAD7914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109537</xdr:rowOff>
    </xdr:from>
    <xdr:to>
      <xdr:col>8</xdr:col>
      <xdr:colOff>609600</xdr:colOff>
      <xdr:row>18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1F1067B-3EB3-4C96-BFE6-67B2F4F29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336550</xdr:colOff>
      <xdr:row>24</xdr:row>
      <xdr:rowOff>88900</xdr:rowOff>
    </xdr:from>
    <xdr:to>
      <xdr:col>8</xdr:col>
      <xdr:colOff>276225</xdr:colOff>
      <xdr:row>44</xdr:row>
      <xdr:rowOff>38100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83D4AFB-5A3E-47F0-A40F-826F627BC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761999</xdr:colOff>
      <xdr:row>16</xdr:row>
      <xdr:rowOff>190499</xdr:rowOff>
    </xdr:from>
    <xdr:to>
      <xdr:col>9</xdr:col>
      <xdr:colOff>219074</xdr:colOff>
      <xdr:row>37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D778BBD-5A2C-430C-A52C-242597D8D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</xdr:row>
      <xdr:rowOff>166686</xdr:rowOff>
    </xdr:from>
    <xdr:to>
      <xdr:col>12</xdr:col>
      <xdr:colOff>157162</xdr:colOff>
      <xdr:row>25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7D5F1FD-1FC4-19A2-4C91-5896D2938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3</xdr:row>
      <xdr:rowOff>52386</xdr:rowOff>
    </xdr:from>
    <xdr:to>
      <xdr:col>15</xdr:col>
      <xdr:colOff>600075</xdr:colOff>
      <xdr:row>18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B480878-33BD-4E22-9C55-D7F8B4F4E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</xdr:row>
      <xdr:rowOff>185736</xdr:rowOff>
    </xdr:from>
    <xdr:to>
      <xdr:col>8</xdr:col>
      <xdr:colOff>733425</xdr:colOff>
      <xdr:row>18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DF58CB-AE62-86E0-BBE0-2F8753C42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3</xdr:row>
      <xdr:rowOff>23812</xdr:rowOff>
    </xdr:from>
    <xdr:to>
      <xdr:col>8</xdr:col>
      <xdr:colOff>638175</xdr:colOff>
      <xdr:row>17</xdr:row>
      <xdr:rowOff>100012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3F345A2-CBFA-96BD-C90A-8774437461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19049</xdr:rowOff>
    </xdr:from>
    <xdr:to>
      <xdr:col>10</xdr:col>
      <xdr:colOff>352425</xdr:colOff>
      <xdr:row>37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0F6057-1C45-4CFB-A0D3-71387DADC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</xdr:row>
      <xdr:rowOff>138112</xdr:rowOff>
    </xdr:from>
    <xdr:to>
      <xdr:col>9</xdr:col>
      <xdr:colOff>600075</xdr:colOff>
      <xdr:row>16</xdr:row>
      <xdr:rowOff>23812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788187-F649-A6E0-E037-12EBBE506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</xdr:row>
      <xdr:rowOff>152399</xdr:rowOff>
    </xdr:from>
    <xdr:to>
      <xdr:col>11</xdr:col>
      <xdr:colOff>257175</xdr:colOff>
      <xdr:row>25</xdr:row>
      <xdr:rowOff>95250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ECD0045-4FC1-2405-EEBF-31DCD42E8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330200</xdr:colOff>
      <xdr:row>29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3766203-E59C-4865-A588-F472A129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11</xdr:row>
      <xdr:rowOff>52388</xdr:rowOff>
    </xdr:from>
    <xdr:to>
      <xdr:col>3</xdr:col>
      <xdr:colOff>609600</xdr:colOff>
      <xdr:row>25</xdr:row>
      <xdr:rowOff>128588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569D100-CE1A-4C57-AB35-492A8F25E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551392</xdr:colOff>
      <xdr:row>15</xdr:row>
      <xdr:rowOff>105833</xdr:rowOff>
    </xdr:from>
    <xdr:to>
      <xdr:col>4</xdr:col>
      <xdr:colOff>363273</xdr:colOff>
      <xdr:row>29</xdr:row>
      <xdr:rowOff>182033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EB81A9-FE18-4342-9FC5-3100DFC51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4</xdr:row>
      <xdr:rowOff>38100</xdr:rowOff>
    </xdr:from>
    <xdr:to>
      <xdr:col>7</xdr:col>
      <xdr:colOff>561975</xdr:colOff>
      <xdr:row>18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2C53B7-EEA4-4748-A050-CBAADBE76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166686</xdr:rowOff>
    </xdr:from>
    <xdr:to>
      <xdr:col>12</xdr:col>
      <xdr:colOff>223837</xdr:colOff>
      <xdr:row>25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994D1C-F051-42A0-A557-E7FF7F2D6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2</xdr:row>
      <xdr:rowOff>95250</xdr:rowOff>
    </xdr:from>
    <xdr:to>
      <xdr:col>9</xdr:col>
      <xdr:colOff>295275</xdr:colOff>
      <xdr:row>18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449E31-6949-4A65-8726-B576D8351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166686</xdr:rowOff>
    </xdr:from>
    <xdr:to>
      <xdr:col>12</xdr:col>
      <xdr:colOff>223837</xdr:colOff>
      <xdr:row>25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22DCDF1-978D-41C5-AD92-E30712A0C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9</xdr:row>
      <xdr:rowOff>47625</xdr:rowOff>
    </xdr:from>
    <xdr:to>
      <xdr:col>14</xdr:col>
      <xdr:colOff>581026</xdr:colOff>
      <xdr:row>28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79A9E5-99AF-4104-A1BF-7E3530D52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7</xdr:row>
      <xdr:rowOff>152399</xdr:rowOff>
    </xdr:from>
    <xdr:to>
      <xdr:col>11</xdr:col>
      <xdr:colOff>238125</xdr:colOff>
      <xdr:row>24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8E345C-34B2-4310-A280-CEE47410D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4</xdr:row>
      <xdr:rowOff>914400</xdr:rowOff>
    </xdr:from>
    <xdr:to>
      <xdr:col>14</xdr:col>
      <xdr:colOff>361950</xdr:colOff>
      <xdr:row>20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47DEEB-4BD0-4AF1-B48A-0AFD915BB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358141</xdr:colOff>
      <xdr:row>8</xdr:row>
      <xdr:rowOff>130491</xdr:rowOff>
    </xdr:from>
    <xdr:to>
      <xdr:col>14</xdr:col>
      <xdr:colOff>95250</xdr:colOff>
      <xdr:row>30</xdr:row>
      <xdr:rowOff>87629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38C28B7-4C3F-4873-8F00-92CE4B861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163791/Downloads/Figurer%20til%20sykefrav&#230;rs%20kap%203%20-%20jun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partementene.sharepoint.com/sites/54cohr/Dokumenter/Dokumenter%202023/Rapporten%202023/Rapport%202023/Fafall%20langtidssykmelding/Aldersgruppe%20kjonn%20V2,%20Frafall%202016-2022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partementene.sharepoint.com/sites/54cohr/Dokumenter/Dokumenter%202023/Rapporten%202023/Rapport%202023/Fafall%20langtidssykmelding/NY%20NARING%20%20Frafall%202016-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partementene.sharepoint.com/sites/54cohr/Dokumenter/Dokumenter%202023/Rapporten%202023/Rapport%202023/Fafall%20langtidssykmelding/Bransje%20Frafall%202016-2022,%20alder%20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partementene.sharepoint.com/sites/54cohr/Dokumenter/Dokumenter%202023/Rapporten%202023/Rapport%202023/Frafall%20tidligpensjonering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163791/Downloads/Figurer%20kap.%204%20AAP%20og%20uf&#248;retrygd%20-%20til%20faggrupperapporten%202023%20&#8211;%20tallgrunnlag%20figurer%20i%20rappor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i boks 3.1"/>
      <sheetName val="Figur i boks 3.2"/>
      <sheetName val="Figur i boks 3.4 (a og b)"/>
      <sheetName val="Fig 3.4"/>
      <sheetName val="Fig. 3.5"/>
      <sheetName val="Fig. 3.6"/>
      <sheetName val="Fig. 3.7"/>
      <sheetName val="Fig. 3.8"/>
      <sheetName val="Fig 3.9 (A og B)"/>
      <sheetName val="Fig 3.10"/>
      <sheetName val="Fig. 3.11 (A og B)"/>
      <sheetName val="Vedlegg 1"/>
    </sheetNames>
    <sheetDataSet>
      <sheetData sheetId="0">
        <row r="4">
          <cell r="C4" t="str">
            <v>Sykefraværsprosent</v>
          </cell>
          <cell r="D4" t="str">
            <v>IA-mål (2019-2024)</v>
          </cell>
          <cell r="E4" t="str">
            <v>IA-mål (2001-2018)</v>
          </cell>
          <cell r="F4" t="str">
            <v>Sykefraværsprosent (gj.snitt av  sesong- og influensajusterte tall)</v>
          </cell>
        </row>
        <row r="5">
          <cell r="B5" t="str">
            <v>2001</v>
          </cell>
          <cell r="C5">
            <v>6.9</v>
          </cell>
          <cell r="E5">
            <v>5.25</v>
          </cell>
          <cell r="F5">
            <v>6.5</v>
          </cell>
        </row>
        <row r="6">
          <cell r="B6" t="str">
            <v>2002</v>
          </cell>
          <cell r="C6">
            <v>7.2</v>
          </cell>
          <cell r="E6">
            <v>5.25</v>
          </cell>
          <cell r="F6">
            <v>6.9</v>
          </cell>
        </row>
        <row r="7">
          <cell r="B7" t="str">
            <v>2003</v>
          </cell>
          <cell r="C7">
            <v>7.6</v>
          </cell>
          <cell r="E7">
            <v>5.25</v>
          </cell>
          <cell r="F7">
            <v>7.3</v>
          </cell>
        </row>
        <row r="8">
          <cell r="B8" t="str">
            <v>2004</v>
          </cell>
          <cell r="C8">
            <v>6.5</v>
          </cell>
          <cell r="E8">
            <v>5.25</v>
          </cell>
          <cell r="F8">
            <v>6.4</v>
          </cell>
        </row>
        <row r="9">
          <cell r="B9" t="str">
            <v>2005</v>
          </cell>
          <cell r="C9">
            <v>6.2</v>
          </cell>
          <cell r="E9">
            <v>5.25</v>
          </cell>
          <cell r="F9">
            <v>5.9</v>
          </cell>
        </row>
        <row r="10">
          <cell r="B10" t="str">
            <v>2006</v>
          </cell>
          <cell r="C10">
            <v>6.4</v>
          </cell>
          <cell r="E10">
            <v>5.25</v>
          </cell>
          <cell r="F10">
            <v>6.2</v>
          </cell>
        </row>
        <row r="11">
          <cell r="B11" t="str">
            <v>2007</v>
          </cell>
          <cell r="C11">
            <v>6.3</v>
          </cell>
          <cell r="E11">
            <v>5.25</v>
          </cell>
          <cell r="F11">
            <v>6.1</v>
          </cell>
        </row>
        <row r="12">
          <cell r="B12" t="str">
            <v>2008</v>
          </cell>
          <cell r="C12">
            <v>6.5</v>
          </cell>
          <cell r="E12">
            <v>5.25</v>
          </cell>
          <cell r="F12">
            <v>6.3</v>
          </cell>
        </row>
        <row r="13">
          <cell r="B13" t="str">
            <v>2009</v>
          </cell>
          <cell r="C13">
            <v>6.8</v>
          </cell>
          <cell r="E13">
            <v>5.25</v>
          </cell>
          <cell r="F13">
            <v>6.4</v>
          </cell>
        </row>
        <row r="14">
          <cell r="B14" t="str">
            <v>2010</v>
          </cell>
          <cell r="C14">
            <v>6.2</v>
          </cell>
          <cell r="E14">
            <v>5.25</v>
          </cell>
          <cell r="F14">
            <v>6.1</v>
          </cell>
        </row>
        <row r="15">
          <cell r="B15" t="str">
            <v>2011</v>
          </cell>
          <cell r="C15">
            <v>6.1</v>
          </cell>
          <cell r="E15">
            <v>5.25</v>
          </cell>
          <cell r="F15">
            <v>5.9</v>
          </cell>
        </row>
        <row r="16">
          <cell r="B16" t="str">
            <v>2012</v>
          </cell>
          <cell r="C16">
            <v>5.9</v>
          </cell>
          <cell r="E16">
            <v>5.25</v>
          </cell>
          <cell r="F16">
            <v>5.7</v>
          </cell>
        </row>
        <row r="17">
          <cell r="B17" t="str">
            <v>2013</v>
          </cell>
          <cell r="C17">
            <v>5.9</v>
          </cell>
          <cell r="E17">
            <v>5.25</v>
          </cell>
          <cell r="F17">
            <v>5.7</v>
          </cell>
        </row>
        <row r="18">
          <cell r="B18" t="str">
            <v>2014</v>
          </cell>
          <cell r="C18">
            <v>5.8</v>
          </cell>
          <cell r="E18">
            <v>5.25</v>
          </cell>
          <cell r="F18">
            <v>5.7</v>
          </cell>
        </row>
        <row r="19">
          <cell r="B19" t="str">
            <v>2015</v>
          </cell>
          <cell r="C19">
            <v>5.7</v>
          </cell>
          <cell r="E19">
            <v>5.25</v>
          </cell>
          <cell r="F19">
            <v>5.7</v>
          </cell>
        </row>
        <row r="20">
          <cell r="B20" t="str">
            <v>2016</v>
          </cell>
          <cell r="C20">
            <v>5.7</v>
          </cell>
          <cell r="E20">
            <v>5.25</v>
          </cell>
          <cell r="F20">
            <v>5.7</v>
          </cell>
        </row>
        <row r="21">
          <cell r="B21" t="str">
            <v>2017</v>
          </cell>
          <cell r="C21">
            <v>5.8</v>
          </cell>
          <cell r="E21">
            <v>5.25</v>
          </cell>
          <cell r="F21">
            <v>5.8</v>
          </cell>
        </row>
        <row r="22">
          <cell r="B22" t="str">
            <v>2018</v>
          </cell>
          <cell r="C22">
            <v>5.7</v>
          </cell>
          <cell r="E22">
            <v>5.25</v>
          </cell>
          <cell r="F22">
            <v>5.6</v>
          </cell>
        </row>
        <row r="23">
          <cell r="B23" t="str">
            <v>2019</v>
          </cell>
          <cell r="C23">
            <v>5.7</v>
          </cell>
          <cell r="D23">
            <v>5.13</v>
          </cell>
          <cell r="F23">
            <v>5.8</v>
          </cell>
        </row>
        <row r="24">
          <cell r="B24">
            <v>2020</v>
          </cell>
          <cell r="C24">
            <v>6.1</v>
          </cell>
          <cell r="D24">
            <v>5.13</v>
          </cell>
          <cell r="F24">
            <v>6.1</v>
          </cell>
        </row>
        <row r="25">
          <cell r="B25">
            <v>2021</v>
          </cell>
          <cell r="C25">
            <v>6.2</v>
          </cell>
          <cell r="D25">
            <v>5.13</v>
          </cell>
          <cell r="F25">
            <v>6.3</v>
          </cell>
        </row>
        <row r="26">
          <cell r="B26">
            <v>2022</v>
          </cell>
          <cell r="C26">
            <v>6.8</v>
          </cell>
          <cell r="D26">
            <v>5.13</v>
          </cell>
          <cell r="F26">
            <v>6.8</v>
          </cell>
        </row>
        <row r="27">
          <cell r="B27">
            <v>2023</v>
          </cell>
          <cell r="D27">
            <v>5.13</v>
          </cell>
        </row>
        <row r="28">
          <cell r="B28">
            <v>2024</v>
          </cell>
          <cell r="D28">
            <v>5.13</v>
          </cell>
        </row>
      </sheetData>
      <sheetData sheetId="1">
        <row r="1">
          <cell r="B1" t="str">
            <v>Hentet fra statistikkbanken våren 2019</v>
          </cell>
          <cell r="C1" t="str">
            <v>Hentet fra statistikkbanken våren 2020</v>
          </cell>
          <cell r="D1" t="str">
            <v>Hentet fra statistikkbanken våren 2021</v>
          </cell>
          <cell r="E1" t="str">
            <v>Hentet fra statistikkbanken våren 2022</v>
          </cell>
          <cell r="F1" t="str">
            <v>Hentet fra statistikkbanken våren 2023</v>
          </cell>
        </row>
        <row r="61">
          <cell r="A61" t="str">
            <v>2015K1</v>
          </cell>
          <cell r="B61">
            <v>5.82</v>
          </cell>
          <cell r="C61">
            <v>5.82</v>
          </cell>
          <cell r="D61">
            <v>5.84</v>
          </cell>
          <cell r="E61">
            <v>5.85</v>
          </cell>
          <cell r="F61">
            <v>5.71</v>
          </cell>
        </row>
        <row r="62">
          <cell r="A62" t="str">
            <v>2015K2</v>
          </cell>
          <cell r="B62">
            <v>5.87</v>
          </cell>
          <cell r="C62">
            <v>5.87</v>
          </cell>
          <cell r="D62">
            <v>5.88</v>
          </cell>
          <cell r="E62">
            <v>5.89</v>
          </cell>
          <cell r="F62">
            <v>5.76</v>
          </cell>
        </row>
        <row r="63">
          <cell r="A63" t="str">
            <v>2015K3</v>
          </cell>
          <cell r="B63">
            <v>5.9</v>
          </cell>
          <cell r="C63">
            <v>5.9</v>
          </cell>
          <cell r="D63">
            <v>5.92</v>
          </cell>
          <cell r="E63">
            <v>5.93</v>
          </cell>
          <cell r="F63">
            <v>5.8</v>
          </cell>
        </row>
        <row r="64">
          <cell r="A64" t="str">
            <v>2015K4</v>
          </cell>
          <cell r="B64">
            <v>5.76</v>
          </cell>
          <cell r="C64">
            <v>5.75</v>
          </cell>
          <cell r="D64">
            <v>5.77</v>
          </cell>
          <cell r="E64">
            <v>5.76</v>
          </cell>
          <cell r="F64">
            <v>5.62</v>
          </cell>
        </row>
        <row r="65">
          <cell r="A65" t="str">
            <v>2016K1</v>
          </cell>
          <cell r="B65">
            <v>5.64</v>
          </cell>
          <cell r="C65">
            <v>5.63</v>
          </cell>
          <cell r="D65">
            <v>5.65</v>
          </cell>
          <cell r="E65">
            <v>5.64</v>
          </cell>
          <cell r="F65">
            <v>5.56</v>
          </cell>
        </row>
        <row r="66">
          <cell r="A66" t="str">
            <v>2016K2</v>
          </cell>
          <cell r="B66">
            <v>5.74</v>
          </cell>
          <cell r="C66">
            <v>5.74</v>
          </cell>
          <cell r="D66">
            <v>5.75</v>
          </cell>
          <cell r="E66">
            <v>5.75</v>
          </cell>
          <cell r="F66">
            <v>5.63</v>
          </cell>
        </row>
        <row r="67">
          <cell r="A67" t="str">
            <v>2016K3</v>
          </cell>
          <cell r="B67">
            <v>5.77</v>
          </cell>
          <cell r="C67">
            <v>5.77</v>
          </cell>
          <cell r="D67">
            <v>5.79</v>
          </cell>
          <cell r="E67">
            <v>5.79</v>
          </cell>
          <cell r="F67">
            <v>5.66</v>
          </cell>
        </row>
        <row r="68">
          <cell r="A68" t="str">
            <v>2016K4</v>
          </cell>
          <cell r="B68">
            <v>5.85</v>
          </cell>
          <cell r="C68">
            <v>5.85</v>
          </cell>
          <cell r="D68">
            <v>5.87</v>
          </cell>
          <cell r="E68">
            <v>5.86</v>
          </cell>
          <cell r="F68">
            <v>5.91</v>
          </cell>
        </row>
        <row r="69">
          <cell r="A69" t="str">
            <v>2017K1</v>
          </cell>
          <cell r="B69">
            <v>5.84</v>
          </cell>
          <cell r="C69">
            <v>5.84</v>
          </cell>
          <cell r="D69">
            <v>5.85</v>
          </cell>
          <cell r="E69">
            <v>5.84</v>
          </cell>
          <cell r="F69">
            <v>5.75</v>
          </cell>
        </row>
        <row r="70">
          <cell r="A70" t="str">
            <v>2017K2</v>
          </cell>
          <cell r="B70">
            <v>5.96</v>
          </cell>
          <cell r="C70">
            <v>5.96</v>
          </cell>
          <cell r="D70">
            <v>5.98</v>
          </cell>
          <cell r="E70">
            <v>5.96</v>
          </cell>
          <cell r="F70">
            <v>5.87</v>
          </cell>
        </row>
        <row r="71">
          <cell r="A71" t="str">
            <v>2017K3</v>
          </cell>
          <cell r="B71">
            <v>5.88</v>
          </cell>
          <cell r="C71">
            <v>5.89</v>
          </cell>
          <cell r="D71">
            <v>5.9</v>
          </cell>
          <cell r="E71">
            <v>5.91</v>
          </cell>
          <cell r="F71">
            <v>5.83</v>
          </cell>
        </row>
        <row r="72">
          <cell r="A72" t="str">
            <v>2017K4</v>
          </cell>
          <cell r="B72">
            <v>5.92</v>
          </cell>
          <cell r="C72">
            <v>5.91</v>
          </cell>
          <cell r="D72">
            <v>5.92</v>
          </cell>
          <cell r="E72">
            <v>5.92</v>
          </cell>
          <cell r="F72">
            <v>5.83</v>
          </cell>
        </row>
        <row r="73">
          <cell r="A73" t="str">
            <v>2018K1</v>
          </cell>
          <cell r="B73">
            <v>5.76</v>
          </cell>
          <cell r="C73">
            <v>5.75</v>
          </cell>
          <cell r="D73">
            <v>5.77</v>
          </cell>
          <cell r="E73">
            <v>5.72</v>
          </cell>
          <cell r="F73">
            <v>5.65</v>
          </cell>
        </row>
        <row r="74">
          <cell r="A74" t="str">
            <v>2018K2</v>
          </cell>
          <cell r="B74">
            <v>5.68</v>
          </cell>
          <cell r="C74">
            <v>5.69</v>
          </cell>
          <cell r="D74">
            <v>5.7</v>
          </cell>
          <cell r="E74">
            <v>5.66</v>
          </cell>
          <cell r="F74">
            <v>5.58</v>
          </cell>
        </row>
        <row r="75">
          <cell r="A75" t="str">
            <v>2018K3</v>
          </cell>
          <cell r="B75">
            <v>5.75</v>
          </cell>
          <cell r="C75">
            <v>5.77</v>
          </cell>
          <cell r="D75">
            <v>5.78</v>
          </cell>
          <cell r="E75">
            <v>5.72</v>
          </cell>
          <cell r="F75">
            <v>5.65</v>
          </cell>
        </row>
        <row r="76">
          <cell r="A76" t="str">
            <v>2018K4</v>
          </cell>
          <cell r="B76">
            <v>5.79</v>
          </cell>
          <cell r="C76">
            <v>5.78</v>
          </cell>
          <cell r="D76">
            <v>5.79</v>
          </cell>
          <cell r="E76">
            <v>5.73</v>
          </cell>
          <cell r="F76">
            <v>5.65</v>
          </cell>
        </row>
        <row r="77">
          <cell r="A77" t="str">
            <v>2019K1</v>
          </cell>
          <cell r="C77">
            <v>5.84</v>
          </cell>
          <cell r="D77">
            <v>5.86</v>
          </cell>
          <cell r="E77">
            <v>5.79</v>
          </cell>
          <cell r="F77">
            <v>5.71</v>
          </cell>
        </row>
        <row r="78">
          <cell r="A78" t="str">
            <v>2019K2</v>
          </cell>
          <cell r="C78">
            <v>5.86</v>
          </cell>
          <cell r="D78">
            <v>5.87</v>
          </cell>
          <cell r="E78">
            <v>5.8</v>
          </cell>
          <cell r="F78">
            <v>5.73</v>
          </cell>
        </row>
        <row r="79">
          <cell r="A79" t="str">
            <v>2019K3</v>
          </cell>
          <cell r="C79">
            <v>5.88</v>
          </cell>
          <cell r="D79">
            <v>5.89</v>
          </cell>
          <cell r="E79">
            <v>5.83</v>
          </cell>
          <cell r="F79">
            <v>5.76</v>
          </cell>
        </row>
        <row r="80">
          <cell r="A80" t="str">
            <v>2019K4</v>
          </cell>
          <cell r="C80">
            <v>5.98</v>
          </cell>
          <cell r="D80">
            <v>6</v>
          </cell>
          <cell r="E80">
            <v>5.93</v>
          </cell>
          <cell r="F80">
            <v>5.84</v>
          </cell>
        </row>
        <row r="81">
          <cell r="A81" t="str">
            <v>2020K1</v>
          </cell>
          <cell r="D81">
            <v>6.04</v>
          </cell>
          <cell r="E81">
            <v>5.98</v>
          </cell>
          <cell r="F81">
            <v>6.33</v>
          </cell>
        </row>
        <row r="82">
          <cell r="A82" t="str">
            <v>2020K2</v>
          </cell>
          <cell r="D82">
            <v>5.66</v>
          </cell>
          <cell r="E82">
            <v>5.61</v>
          </cell>
          <cell r="F82">
            <v>5.82</v>
          </cell>
        </row>
        <row r="83">
          <cell r="A83" t="str">
            <v>2020K3</v>
          </cell>
          <cell r="D83">
            <v>6.02</v>
          </cell>
          <cell r="E83">
            <v>5.94</v>
          </cell>
          <cell r="F83">
            <v>6.15</v>
          </cell>
        </row>
        <row r="84">
          <cell r="A84" t="str">
            <v>2020K4</v>
          </cell>
          <cell r="D84">
            <v>5.75</v>
          </cell>
          <cell r="E84">
            <v>5.63</v>
          </cell>
          <cell r="F84">
            <v>6.02</v>
          </cell>
        </row>
        <row r="85">
          <cell r="A85" t="str">
            <v>2021K1</v>
          </cell>
          <cell r="E85">
            <v>5.54</v>
          </cell>
          <cell r="F85">
            <v>6.02</v>
          </cell>
        </row>
        <row r="86">
          <cell r="A86" t="str">
            <v>2021K2</v>
          </cell>
          <cell r="E86">
            <v>5.76</v>
          </cell>
          <cell r="F86">
            <v>6.19</v>
          </cell>
        </row>
        <row r="87">
          <cell r="A87" t="str">
            <v>2021K3</v>
          </cell>
          <cell r="E87">
            <v>6</v>
          </cell>
          <cell r="F87">
            <v>6.43</v>
          </cell>
        </row>
        <row r="88">
          <cell r="A88" t="str">
            <v>2021K4</v>
          </cell>
          <cell r="E88">
            <v>5.9</v>
          </cell>
          <cell r="F88">
            <v>6.7</v>
          </cell>
        </row>
        <row r="89">
          <cell r="A89" t="str">
            <v>2022K1</v>
          </cell>
          <cell r="F89">
            <v>7.56</v>
          </cell>
        </row>
        <row r="90">
          <cell r="A90" t="str">
            <v>2022K2</v>
          </cell>
          <cell r="F90">
            <v>6.46</v>
          </cell>
        </row>
        <row r="91">
          <cell r="A91" t="str">
            <v>2022K3</v>
          </cell>
          <cell r="F91">
            <v>6.5</v>
          </cell>
        </row>
        <row r="92">
          <cell r="A92" t="str">
            <v>2022K4</v>
          </cell>
          <cell r="F92">
            <v>6.69</v>
          </cell>
        </row>
      </sheetData>
      <sheetData sheetId="2">
        <row r="4">
          <cell r="C4">
            <v>2017</v>
          </cell>
          <cell r="D4">
            <v>2018</v>
          </cell>
          <cell r="E4">
            <v>2019</v>
          </cell>
          <cell r="F4">
            <v>2020</v>
          </cell>
          <cell r="G4">
            <v>2021</v>
          </cell>
          <cell r="H4">
            <v>2022</v>
          </cell>
        </row>
        <row r="5">
          <cell r="C5">
            <v>25959475</v>
          </cell>
          <cell r="D5">
            <v>25964036.600000001</v>
          </cell>
          <cell r="E5">
            <v>26702093.600000001</v>
          </cell>
          <cell r="F5">
            <v>28586998.300000001</v>
          </cell>
          <cell r="G5">
            <v>29372227.5</v>
          </cell>
          <cell r="H5">
            <v>31505797.199999999</v>
          </cell>
        </row>
        <row r="6">
          <cell r="C6">
            <v>25959474.900000002</v>
          </cell>
          <cell r="D6">
            <v>25964036.800000004</v>
          </cell>
          <cell r="E6">
            <v>26702093.600000001</v>
          </cell>
          <cell r="F6">
            <v>27582275.366666671</v>
          </cell>
          <cell r="G6">
            <v>28294725.066666663</v>
          </cell>
          <cell r="H6">
            <v>28835114.166666668</v>
          </cell>
        </row>
      </sheetData>
      <sheetData sheetId="3">
        <row r="4">
          <cell r="B4" t="str">
            <v>Begge kjønn</v>
          </cell>
          <cell r="C4" t="str">
            <v>Menn</v>
          </cell>
          <cell r="D4" t="str">
            <v>Kvinner</v>
          </cell>
        </row>
        <row r="5">
          <cell r="A5" t="str">
            <v>2000K2</v>
          </cell>
          <cell r="B5">
            <v>6.4</v>
          </cell>
          <cell r="C5">
            <v>5.25</v>
          </cell>
          <cell r="D5">
            <v>7.82</v>
          </cell>
        </row>
        <row r="6">
          <cell r="A6" t="str">
            <v>2000K3</v>
          </cell>
          <cell r="B6">
            <v>6.35</v>
          </cell>
          <cell r="C6">
            <v>5.19</v>
          </cell>
          <cell r="D6">
            <v>7.77</v>
          </cell>
        </row>
        <row r="7">
          <cell r="A7" t="str">
            <v>2000K4</v>
          </cell>
          <cell r="B7">
            <v>6.3</v>
          </cell>
          <cell r="C7">
            <v>5.1100000000000003</v>
          </cell>
          <cell r="D7">
            <v>7.78</v>
          </cell>
        </row>
        <row r="8">
          <cell r="A8" t="str">
            <v>2001K1</v>
          </cell>
          <cell r="B8">
            <v>6.35</v>
          </cell>
          <cell r="C8">
            <v>5.18</v>
          </cell>
          <cell r="D8">
            <v>7.77</v>
          </cell>
        </row>
        <row r="9">
          <cell r="A9" t="str">
            <v>2001K2</v>
          </cell>
          <cell r="B9">
            <v>6.45</v>
          </cell>
          <cell r="C9">
            <v>5.25</v>
          </cell>
          <cell r="D9">
            <v>7.94</v>
          </cell>
        </row>
        <row r="10">
          <cell r="A10" t="str">
            <v>2001K3</v>
          </cell>
          <cell r="B10">
            <v>6.68</v>
          </cell>
          <cell r="C10">
            <v>5.45</v>
          </cell>
          <cell r="D10">
            <v>8.19</v>
          </cell>
        </row>
        <row r="11">
          <cell r="A11" t="str">
            <v>2001K4</v>
          </cell>
          <cell r="B11">
            <v>6.63</v>
          </cell>
          <cell r="C11">
            <v>5.39</v>
          </cell>
          <cell r="D11">
            <v>8.17</v>
          </cell>
        </row>
        <row r="12">
          <cell r="A12" t="str">
            <v>2002K1</v>
          </cell>
          <cell r="B12">
            <v>6.68</v>
          </cell>
          <cell r="C12">
            <v>5.42</v>
          </cell>
          <cell r="D12">
            <v>8.2100000000000009</v>
          </cell>
        </row>
        <row r="13">
          <cell r="A13" t="str">
            <v>2002K2</v>
          </cell>
          <cell r="B13">
            <v>6.76</v>
          </cell>
          <cell r="C13">
            <v>5.53</v>
          </cell>
          <cell r="D13">
            <v>8.27</v>
          </cell>
        </row>
        <row r="14">
          <cell r="A14" t="str">
            <v>2002K3</v>
          </cell>
          <cell r="B14">
            <v>6.9</v>
          </cell>
          <cell r="C14">
            <v>5.65</v>
          </cell>
          <cell r="D14">
            <v>8.42</v>
          </cell>
        </row>
        <row r="15">
          <cell r="A15" t="str">
            <v>2002K4</v>
          </cell>
          <cell r="B15">
            <v>7.1</v>
          </cell>
          <cell r="C15">
            <v>5.83</v>
          </cell>
          <cell r="D15">
            <v>8.6199999999999992</v>
          </cell>
        </row>
        <row r="16">
          <cell r="A16" t="str">
            <v>2003K1</v>
          </cell>
          <cell r="B16">
            <v>7.11</v>
          </cell>
          <cell r="C16">
            <v>5.82</v>
          </cell>
          <cell r="D16">
            <v>8.66</v>
          </cell>
        </row>
        <row r="17">
          <cell r="A17" t="str">
            <v>2003K2</v>
          </cell>
          <cell r="B17">
            <v>7.29</v>
          </cell>
          <cell r="C17">
            <v>5.94</v>
          </cell>
          <cell r="D17">
            <v>8.9</v>
          </cell>
        </row>
        <row r="18">
          <cell r="A18" t="str">
            <v>2003K3</v>
          </cell>
          <cell r="B18">
            <v>7.36</v>
          </cell>
          <cell r="C18">
            <v>6</v>
          </cell>
          <cell r="D18">
            <v>8.98</v>
          </cell>
        </row>
        <row r="19">
          <cell r="A19" t="str">
            <v>2003K4</v>
          </cell>
          <cell r="B19">
            <v>7.34</v>
          </cell>
          <cell r="C19">
            <v>6.01</v>
          </cell>
          <cell r="D19">
            <v>8.93</v>
          </cell>
        </row>
        <row r="20">
          <cell r="A20" t="str">
            <v>2004K1</v>
          </cell>
          <cell r="B20">
            <v>7.08</v>
          </cell>
          <cell r="C20">
            <v>5.75</v>
          </cell>
          <cell r="D20">
            <v>8.65</v>
          </cell>
        </row>
        <row r="21">
          <cell r="A21" t="str">
            <v>2004K2</v>
          </cell>
          <cell r="B21">
            <v>6.74</v>
          </cell>
          <cell r="C21">
            <v>5.42</v>
          </cell>
          <cell r="D21">
            <v>8.32</v>
          </cell>
        </row>
        <row r="22">
          <cell r="A22" t="str">
            <v>2004K3</v>
          </cell>
          <cell r="B22">
            <v>5.87</v>
          </cell>
          <cell r="C22">
            <v>4.7300000000000004</v>
          </cell>
          <cell r="D22">
            <v>7.22</v>
          </cell>
        </row>
        <row r="23">
          <cell r="A23" t="str">
            <v>2004K4</v>
          </cell>
          <cell r="B23">
            <v>5.72</v>
          </cell>
          <cell r="C23">
            <v>4.6399999999999997</v>
          </cell>
          <cell r="D23">
            <v>7.02</v>
          </cell>
        </row>
        <row r="24">
          <cell r="A24" t="str">
            <v>2005K1</v>
          </cell>
          <cell r="B24">
            <v>5.85</v>
          </cell>
          <cell r="C24">
            <v>4.7300000000000004</v>
          </cell>
          <cell r="D24">
            <v>7.18</v>
          </cell>
        </row>
        <row r="25">
          <cell r="A25" t="str">
            <v>2005K2</v>
          </cell>
          <cell r="B25">
            <v>5.9</v>
          </cell>
          <cell r="C25">
            <v>4.74</v>
          </cell>
          <cell r="D25">
            <v>7.27</v>
          </cell>
        </row>
        <row r="26">
          <cell r="A26" t="str">
            <v>2005K3</v>
          </cell>
          <cell r="B26">
            <v>5.86</v>
          </cell>
          <cell r="C26">
            <v>4.7</v>
          </cell>
          <cell r="D26">
            <v>7.23</v>
          </cell>
        </row>
        <row r="27">
          <cell r="A27" t="str">
            <v>2005K4</v>
          </cell>
          <cell r="B27">
            <v>6.05</v>
          </cell>
          <cell r="C27">
            <v>4.8</v>
          </cell>
          <cell r="D27">
            <v>7.55</v>
          </cell>
        </row>
        <row r="28">
          <cell r="A28" t="str">
            <v>2006K1</v>
          </cell>
          <cell r="B28">
            <v>6.24</v>
          </cell>
          <cell r="C28">
            <v>4.96</v>
          </cell>
          <cell r="D28">
            <v>7.78</v>
          </cell>
        </row>
        <row r="29">
          <cell r="A29" t="str">
            <v>2006K2</v>
          </cell>
          <cell r="B29">
            <v>6.18</v>
          </cell>
          <cell r="C29">
            <v>4.91</v>
          </cell>
          <cell r="D29">
            <v>7.69</v>
          </cell>
        </row>
        <row r="30">
          <cell r="A30" t="str">
            <v>2006K3</v>
          </cell>
          <cell r="B30">
            <v>6.15</v>
          </cell>
          <cell r="C30">
            <v>4.88</v>
          </cell>
          <cell r="D30">
            <v>7.66</v>
          </cell>
        </row>
        <row r="31">
          <cell r="A31" t="str">
            <v>2006K4</v>
          </cell>
          <cell r="B31">
            <v>6.09</v>
          </cell>
          <cell r="C31">
            <v>4.82</v>
          </cell>
          <cell r="D31">
            <v>7.59</v>
          </cell>
        </row>
        <row r="32">
          <cell r="A32" t="str">
            <v>2007K1</v>
          </cell>
          <cell r="B32">
            <v>5.95</v>
          </cell>
          <cell r="C32">
            <v>4.67</v>
          </cell>
          <cell r="D32">
            <v>7.47</v>
          </cell>
        </row>
        <row r="33">
          <cell r="A33" t="str">
            <v>2007K2</v>
          </cell>
          <cell r="B33">
            <v>6</v>
          </cell>
          <cell r="C33">
            <v>4.74</v>
          </cell>
          <cell r="D33">
            <v>7.51</v>
          </cell>
        </row>
        <row r="34">
          <cell r="A34" t="str">
            <v>2007K3</v>
          </cell>
          <cell r="B34">
            <v>6.12</v>
          </cell>
          <cell r="C34">
            <v>4.82</v>
          </cell>
          <cell r="D34">
            <v>7.67</v>
          </cell>
        </row>
        <row r="35">
          <cell r="A35" t="str">
            <v>2007K4</v>
          </cell>
          <cell r="B35">
            <v>6.15</v>
          </cell>
          <cell r="C35">
            <v>4.8099999999999996</v>
          </cell>
          <cell r="D35">
            <v>7.75</v>
          </cell>
        </row>
        <row r="36">
          <cell r="A36" t="str">
            <v>2008K1</v>
          </cell>
          <cell r="B36">
            <v>6.23</v>
          </cell>
          <cell r="C36">
            <v>4.8600000000000003</v>
          </cell>
          <cell r="D36">
            <v>7.87</v>
          </cell>
        </row>
        <row r="37">
          <cell r="A37" t="str">
            <v>2008K2</v>
          </cell>
          <cell r="B37">
            <v>6.27</v>
          </cell>
          <cell r="C37">
            <v>4.92</v>
          </cell>
          <cell r="D37">
            <v>7.89</v>
          </cell>
        </row>
        <row r="38">
          <cell r="A38" t="str">
            <v>2008K3</v>
          </cell>
          <cell r="B38">
            <v>6.24</v>
          </cell>
          <cell r="C38">
            <v>4.91</v>
          </cell>
          <cell r="D38">
            <v>7.81</v>
          </cell>
        </row>
        <row r="39">
          <cell r="A39" t="str">
            <v>2008K4</v>
          </cell>
          <cell r="B39">
            <v>6.31</v>
          </cell>
          <cell r="C39">
            <v>5.01</v>
          </cell>
          <cell r="D39">
            <v>7.85</v>
          </cell>
        </row>
        <row r="40">
          <cell r="A40" t="str">
            <v>2009K1</v>
          </cell>
          <cell r="B40">
            <v>6.37</v>
          </cell>
          <cell r="C40">
            <v>5.1100000000000003</v>
          </cell>
          <cell r="D40">
            <v>7.85</v>
          </cell>
        </row>
        <row r="41">
          <cell r="A41" t="str">
            <v>2009K2</v>
          </cell>
          <cell r="B41">
            <v>6.56</v>
          </cell>
          <cell r="C41">
            <v>5.28</v>
          </cell>
          <cell r="D41">
            <v>8.0500000000000007</v>
          </cell>
        </row>
        <row r="42">
          <cell r="A42" t="str">
            <v>2009K3</v>
          </cell>
          <cell r="B42">
            <v>6.49</v>
          </cell>
          <cell r="C42">
            <v>5.2</v>
          </cell>
          <cell r="D42">
            <v>7.99</v>
          </cell>
        </row>
        <row r="43">
          <cell r="A43" t="str">
            <v>2009K4</v>
          </cell>
          <cell r="B43">
            <v>6.24</v>
          </cell>
          <cell r="C43">
            <v>4.99</v>
          </cell>
          <cell r="D43">
            <v>7.7</v>
          </cell>
        </row>
        <row r="44">
          <cell r="A44" t="str">
            <v>2010K1</v>
          </cell>
          <cell r="B44">
            <v>6.04</v>
          </cell>
          <cell r="C44">
            <v>4.82</v>
          </cell>
          <cell r="D44">
            <v>7.46</v>
          </cell>
        </row>
        <row r="45">
          <cell r="A45" t="str">
            <v>2010K2</v>
          </cell>
          <cell r="B45">
            <v>5.98</v>
          </cell>
          <cell r="C45">
            <v>4.76</v>
          </cell>
          <cell r="D45">
            <v>7.41</v>
          </cell>
        </row>
        <row r="46">
          <cell r="A46" t="str">
            <v>2010K3</v>
          </cell>
          <cell r="B46">
            <v>6.09</v>
          </cell>
          <cell r="C46">
            <v>4.83</v>
          </cell>
          <cell r="D46">
            <v>7.57</v>
          </cell>
        </row>
        <row r="47">
          <cell r="A47" t="str">
            <v>2010K4</v>
          </cell>
          <cell r="B47">
            <v>6.18</v>
          </cell>
          <cell r="C47">
            <v>4.8499999999999996</v>
          </cell>
          <cell r="D47">
            <v>7.72</v>
          </cell>
        </row>
        <row r="48">
          <cell r="A48" t="str">
            <v>2011K1</v>
          </cell>
          <cell r="B48">
            <v>6.14</v>
          </cell>
          <cell r="C48">
            <v>4.79</v>
          </cell>
          <cell r="D48">
            <v>7.73</v>
          </cell>
        </row>
        <row r="49">
          <cell r="A49" t="str">
            <v>2011K2</v>
          </cell>
          <cell r="B49">
            <v>6.03</v>
          </cell>
          <cell r="C49">
            <v>4.68</v>
          </cell>
          <cell r="D49">
            <v>7.61</v>
          </cell>
        </row>
        <row r="50">
          <cell r="A50" t="str">
            <v>2011K3</v>
          </cell>
          <cell r="B50">
            <v>5.77</v>
          </cell>
          <cell r="C50">
            <v>4.46</v>
          </cell>
          <cell r="D50">
            <v>7.32</v>
          </cell>
        </row>
        <row r="51">
          <cell r="A51" t="str">
            <v>2011K4</v>
          </cell>
          <cell r="B51">
            <v>5.78</v>
          </cell>
          <cell r="C51">
            <v>4.46</v>
          </cell>
          <cell r="D51">
            <v>7.33</v>
          </cell>
        </row>
        <row r="52">
          <cell r="A52" t="str">
            <v>2012K1</v>
          </cell>
          <cell r="B52">
            <v>5.73</v>
          </cell>
          <cell r="C52">
            <v>4.42</v>
          </cell>
          <cell r="D52">
            <v>7.27</v>
          </cell>
        </row>
        <row r="53">
          <cell r="A53" t="str">
            <v>2012K2</v>
          </cell>
          <cell r="B53">
            <v>5.57</v>
          </cell>
          <cell r="C53">
            <v>4.2699999999999996</v>
          </cell>
          <cell r="D53">
            <v>7.12</v>
          </cell>
        </row>
        <row r="54">
          <cell r="A54" t="str">
            <v>2012K3</v>
          </cell>
          <cell r="B54">
            <v>5.65</v>
          </cell>
          <cell r="C54">
            <v>4.32</v>
          </cell>
          <cell r="D54">
            <v>7.24</v>
          </cell>
        </row>
        <row r="55">
          <cell r="A55" t="str">
            <v>2012K4</v>
          </cell>
          <cell r="B55">
            <v>5.84</v>
          </cell>
          <cell r="C55">
            <v>4.5</v>
          </cell>
          <cell r="D55">
            <v>7.42</v>
          </cell>
        </row>
        <row r="56">
          <cell r="A56" t="str">
            <v>2013K1</v>
          </cell>
          <cell r="B56">
            <v>5.73</v>
          </cell>
          <cell r="C56">
            <v>4.43</v>
          </cell>
          <cell r="D56">
            <v>7.28</v>
          </cell>
        </row>
        <row r="57">
          <cell r="A57" t="str">
            <v>2013K2</v>
          </cell>
          <cell r="B57">
            <v>5.71</v>
          </cell>
          <cell r="C57">
            <v>4.3899999999999997</v>
          </cell>
          <cell r="D57">
            <v>7.28</v>
          </cell>
        </row>
        <row r="58">
          <cell r="A58" t="str">
            <v>2013K3</v>
          </cell>
          <cell r="B58">
            <v>5.54</v>
          </cell>
          <cell r="C58">
            <v>4.25</v>
          </cell>
          <cell r="D58">
            <v>7.07</v>
          </cell>
        </row>
        <row r="59">
          <cell r="A59" t="str">
            <v>2013K4</v>
          </cell>
          <cell r="B59">
            <v>5.63</v>
          </cell>
          <cell r="C59">
            <v>4.32</v>
          </cell>
          <cell r="D59">
            <v>7.19</v>
          </cell>
        </row>
        <row r="60">
          <cell r="A60" t="str">
            <v>2014K1</v>
          </cell>
          <cell r="B60">
            <v>5.69</v>
          </cell>
          <cell r="C60">
            <v>4.37</v>
          </cell>
          <cell r="D60">
            <v>7.25</v>
          </cell>
        </row>
        <row r="61">
          <cell r="A61" t="str">
            <v>2014K2</v>
          </cell>
          <cell r="B61">
            <v>5.66</v>
          </cell>
          <cell r="C61">
            <v>4.34</v>
          </cell>
          <cell r="D61">
            <v>7.21</v>
          </cell>
        </row>
        <row r="62">
          <cell r="A62" t="str">
            <v>2014K3</v>
          </cell>
          <cell r="B62">
            <v>5.77</v>
          </cell>
          <cell r="C62">
            <v>4.42</v>
          </cell>
          <cell r="D62">
            <v>7.37</v>
          </cell>
        </row>
        <row r="63">
          <cell r="A63" t="str">
            <v>2014K4</v>
          </cell>
          <cell r="B63">
            <v>5.63</v>
          </cell>
          <cell r="C63">
            <v>4.3099999999999996</v>
          </cell>
          <cell r="D63">
            <v>7.2</v>
          </cell>
        </row>
        <row r="64">
          <cell r="A64" t="str">
            <v>2015K1</v>
          </cell>
          <cell r="B64">
            <v>5.71</v>
          </cell>
          <cell r="C64">
            <v>4.3099999999999996</v>
          </cell>
          <cell r="D64">
            <v>7.37</v>
          </cell>
        </row>
        <row r="65">
          <cell r="A65" t="str">
            <v>2015K2</v>
          </cell>
          <cell r="B65">
            <v>5.76</v>
          </cell>
          <cell r="C65">
            <v>4.4000000000000004</v>
          </cell>
          <cell r="D65">
            <v>7.38</v>
          </cell>
        </row>
        <row r="66">
          <cell r="A66" t="str">
            <v>2015K3</v>
          </cell>
          <cell r="B66">
            <v>5.8</v>
          </cell>
          <cell r="C66">
            <v>4.4400000000000004</v>
          </cell>
          <cell r="D66">
            <v>7.41</v>
          </cell>
        </row>
        <row r="67">
          <cell r="A67" t="str">
            <v>2015K4</v>
          </cell>
          <cell r="B67">
            <v>5.62</v>
          </cell>
          <cell r="C67">
            <v>4.3</v>
          </cell>
          <cell r="D67">
            <v>7.19</v>
          </cell>
        </row>
        <row r="68">
          <cell r="A68" t="str">
            <v>2016K1</v>
          </cell>
          <cell r="B68">
            <v>5.56</v>
          </cell>
          <cell r="C68">
            <v>4.25</v>
          </cell>
          <cell r="D68">
            <v>7.1</v>
          </cell>
        </row>
        <row r="69">
          <cell r="A69" t="str">
            <v>2016K2</v>
          </cell>
          <cell r="B69">
            <v>5.63</v>
          </cell>
          <cell r="C69">
            <v>4.29</v>
          </cell>
          <cell r="D69">
            <v>7.22</v>
          </cell>
        </row>
        <row r="70">
          <cell r="A70" t="str">
            <v>2016K3</v>
          </cell>
          <cell r="B70">
            <v>5.66</v>
          </cell>
          <cell r="C70">
            <v>4.3600000000000003</v>
          </cell>
          <cell r="D70">
            <v>7.18</v>
          </cell>
        </row>
        <row r="71">
          <cell r="A71" t="str">
            <v>2016K4</v>
          </cell>
          <cell r="B71">
            <v>5.91</v>
          </cell>
          <cell r="C71">
            <v>4.58</v>
          </cell>
          <cell r="D71">
            <v>7.47</v>
          </cell>
        </row>
        <row r="72">
          <cell r="A72" t="str">
            <v>2017K1</v>
          </cell>
          <cell r="B72">
            <v>5.75</v>
          </cell>
          <cell r="C72">
            <v>4.3899999999999997</v>
          </cell>
          <cell r="D72">
            <v>7.35</v>
          </cell>
        </row>
        <row r="73">
          <cell r="A73" t="str">
            <v>2017K2</v>
          </cell>
          <cell r="B73">
            <v>5.87</v>
          </cell>
          <cell r="C73">
            <v>4.45</v>
          </cell>
          <cell r="D73">
            <v>7.54</v>
          </cell>
        </row>
        <row r="74">
          <cell r="A74" t="str">
            <v>2017K3</v>
          </cell>
          <cell r="B74">
            <v>5.83</v>
          </cell>
          <cell r="C74">
            <v>4.3899999999999997</v>
          </cell>
          <cell r="D74">
            <v>7.52</v>
          </cell>
        </row>
        <row r="75">
          <cell r="A75" t="str">
            <v>2017K4</v>
          </cell>
          <cell r="B75">
            <v>5.83</v>
          </cell>
          <cell r="C75">
            <v>4.42</v>
          </cell>
          <cell r="D75">
            <v>7.5</v>
          </cell>
        </row>
        <row r="76">
          <cell r="A76" t="str">
            <v>2018K1</v>
          </cell>
          <cell r="B76">
            <v>5.65</v>
          </cell>
          <cell r="C76">
            <v>4.3</v>
          </cell>
          <cell r="D76">
            <v>7.23</v>
          </cell>
        </row>
        <row r="77">
          <cell r="A77" t="str">
            <v>2018K2</v>
          </cell>
          <cell r="B77">
            <v>5.58</v>
          </cell>
          <cell r="C77">
            <v>4.26</v>
          </cell>
          <cell r="D77">
            <v>7.15</v>
          </cell>
        </row>
        <row r="78">
          <cell r="A78" t="str">
            <v>2018K3</v>
          </cell>
          <cell r="B78">
            <v>5.65</v>
          </cell>
          <cell r="C78">
            <v>4.29</v>
          </cell>
          <cell r="D78">
            <v>7.26</v>
          </cell>
        </row>
        <row r="79">
          <cell r="A79" t="str">
            <v>2018K4</v>
          </cell>
          <cell r="B79">
            <v>5.65</v>
          </cell>
          <cell r="C79">
            <v>4.2699999999999996</v>
          </cell>
          <cell r="D79">
            <v>7.28</v>
          </cell>
        </row>
        <row r="80">
          <cell r="A80" t="str">
            <v>2019K1</v>
          </cell>
          <cell r="B80">
            <v>5.71</v>
          </cell>
          <cell r="C80">
            <v>4.3099999999999996</v>
          </cell>
          <cell r="D80">
            <v>7.36</v>
          </cell>
        </row>
        <row r="81">
          <cell r="A81" t="str">
            <v>2019K2</v>
          </cell>
          <cell r="B81">
            <v>5.73</v>
          </cell>
          <cell r="C81">
            <v>4.34</v>
          </cell>
          <cell r="D81">
            <v>7.37</v>
          </cell>
        </row>
        <row r="82">
          <cell r="A82" t="str">
            <v>2019K3</v>
          </cell>
          <cell r="B82">
            <v>5.76</v>
          </cell>
          <cell r="C82">
            <v>4.3600000000000003</v>
          </cell>
          <cell r="D82">
            <v>7.42</v>
          </cell>
        </row>
        <row r="83">
          <cell r="A83" t="str">
            <v>2019K4</v>
          </cell>
          <cell r="B83">
            <v>5.84</v>
          </cell>
          <cell r="C83">
            <v>4.43</v>
          </cell>
          <cell r="D83">
            <v>7.5</v>
          </cell>
        </row>
        <row r="84">
          <cell r="A84" t="str">
            <v>2020K1</v>
          </cell>
          <cell r="B84">
            <v>6.33</v>
          </cell>
          <cell r="C84">
            <v>4.95</v>
          </cell>
          <cell r="D84">
            <v>7.97</v>
          </cell>
        </row>
        <row r="85">
          <cell r="A85" t="str">
            <v>2020K2</v>
          </cell>
          <cell r="B85">
            <v>5.82</v>
          </cell>
          <cell r="C85">
            <v>4.59</v>
          </cell>
          <cell r="D85">
            <v>7.27</v>
          </cell>
        </row>
        <row r="86">
          <cell r="A86" t="str">
            <v>2020K3</v>
          </cell>
          <cell r="B86">
            <v>6.15</v>
          </cell>
          <cell r="C86">
            <v>4.71</v>
          </cell>
          <cell r="D86">
            <v>7.85</v>
          </cell>
        </row>
        <row r="87">
          <cell r="A87" t="str">
            <v>2020K4</v>
          </cell>
          <cell r="B87">
            <v>6.02</v>
          </cell>
          <cell r="C87">
            <v>4.57</v>
          </cell>
          <cell r="D87">
            <v>7.75</v>
          </cell>
        </row>
        <row r="88">
          <cell r="A88" t="str">
            <v>2021K1</v>
          </cell>
          <cell r="B88">
            <v>6.02</v>
          </cell>
          <cell r="C88">
            <v>4.54</v>
          </cell>
          <cell r="D88">
            <v>7.77</v>
          </cell>
        </row>
        <row r="89">
          <cell r="A89" t="str">
            <v>2021K2</v>
          </cell>
          <cell r="B89">
            <v>6.19</v>
          </cell>
          <cell r="C89">
            <v>4.68</v>
          </cell>
          <cell r="D89">
            <v>7.98</v>
          </cell>
        </row>
        <row r="90">
          <cell r="A90" t="str">
            <v>2021K3</v>
          </cell>
          <cell r="B90">
            <v>6.43</v>
          </cell>
          <cell r="C90">
            <v>4.8899999999999997</v>
          </cell>
          <cell r="D90">
            <v>8.25</v>
          </cell>
        </row>
        <row r="91">
          <cell r="A91" t="str">
            <v>2021K4</v>
          </cell>
          <cell r="B91">
            <v>6.7</v>
          </cell>
          <cell r="C91">
            <v>5.16</v>
          </cell>
          <cell r="D91">
            <v>8.52</v>
          </cell>
        </row>
        <row r="92">
          <cell r="A92" t="str">
            <v>2022K1</v>
          </cell>
          <cell r="B92">
            <v>7.56</v>
          </cell>
          <cell r="C92">
            <v>5.97</v>
          </cell>
          <cell r="D92">
            <v>9.44</v>
          </cell>
        </row>
        <row r="93">
          <cell r="A93" t="str">
            <v>2022K2</v>
          </cell>
          <cell r="B93">
            <v>6.46</v>
          </cell>
          <cell r="C93">
            <v>4.99</v>
          </cell>
          <cell r="D93">
            <v>8.2100000000000009</v>
          </cell>
        </row>
        <row r="94">
          <cell r="A94" t="str">
            <v>2022K3</v>
          </cell>
          <cell r="B94">
            <v>6.5</v>
          </cell>
          <cell r="C94">
            <v>5.03</v>
          </cell>
          <cell r="D94">
            <v>8.24</v>
          </cell>
        </row>
        <row r="95">
          <cell r="A95" t="str">
            <v>2022K4</v>
          </cell>
          <cell r="B95">
            <v>6.69</v>
          </cell>
          <cell r="C95">
            <v>5.21</v>
          </cell>
          <cell r="D95">
            <v>8.43</v>
          </cell>
        </row>
      </sheetData>
      <sheetData sheetId="4">
        <row r="10">
          <cell r="C10" t="str">
            <v>Sykefravær</v>
          </cell>
          <cell r="D10" t="str">
            <v>Blank</v>
          </cell>
          <cell r="E10" t="str">
            <v>Blank</v>
          </cell>
          <cell r="F10" t="str">
            <v>Blank</v>
          </cell>
          <cell r="G10" t="str">
            <v>Blank</v>
          </cell>
          <cell r="H10" t="str">
            <v>Andel kvinner</v>
          </cell>
          <cell r="I10" t="str">
            <v>Andel menn</v>
          </cell>
        </row>
        <row r="11">
          <cell r="B11" t="str">
            <v>Helse- og sosialtjenester</v>
          </cell>
          <cell r="C11">
            <v>9.9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16.100000000000001</v>
          </cell>
          <cell r="I11">
            <v>4.0999999999999996</v>
          </cell>
          <cell r="K11">
            <v>79.702970297029694</v>
          </cell>
          <cell r="L11">
            <v>20.297029702970292</v>
          </cell>
        </row>
        <row r="12">
          <cell r="B12" t="str">
            <v>Forretningsmessig tjenesteyting</v>
          </cell>
          <cell r="C12">
            <v>7.1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1.9</v>
          </cell>
          <cell r="I12">
            <v>2.7</v>
          </cell>
          <cell r="K12">
            <v>41.304347826086953</v>
          </cell>
          <cell r="L12">
            <v>58.695652173913047</v>
          </cell>
        </row>
        <row r="13">
          <cell r="B13" t="str">
            <v>Transport og lagring</v>
          </cell>
          <cell r="C13">
            <v>7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>
            <v>3.8</v>
          </cell>
          <cell r="K13">
            <v>20.833333333333336</v>
          </cell>
          <cell r="L13">
            <v>79.166666666666657</v>
          </cell>
        </row>
        <row r="14">
          <cell r="B14" t="str">
            <v>Undervisning</v>
          </cell>
          <cell r="C14">
            <v>6.9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5.6</v>
          </cell>
          <cell r="I14">
            <v>2.6</v>
          </cell>
          <cell r="K14">
            <v>68.292682926829272</v>
          </cell>
          <cell r="L14">
            <v>31.707317073170739</v>
          </cell>
        </row>
        <row r="15">
          <cell r="B15" t="str">
            <v>Alle næringer</v>
          </cell>
          <cell r="C15">
            <v>6.8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K15"/>
          <cell r="L15"/>
        </row>
        <row r="16">
          <cell r="B16" t="str">
            <v>Bygge- og anleggsvirksomhet</v>
          </cell>
          <cell r="C16">
            <v>6.4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0.8</v>
          </cell>
          <cell r="I16">
            <v>7.4</v>
          </cell>
          <cell r="K16">
            <v>9.7560975609756095</v>
          </cell>
          <cell r="L16">
            <v>90.243902439024382</v>
          </cell>
        </row>
        <row r="17">
          <cell r="B17" t="str">
            <v>Varehandel, reparasjon av motorvogner</v>
          </cell>
          <cell r="C17">
            <v>6.2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5.6</v>
          </cell>
          <cell r="I17">
            <v>6.6</v>
          </cell>
          <cell r="K17">
            <v>45.901639344262293</v>
          </cell>
          <cell r="L17">
            <v>54.098360655737707</v>
          </cell>
        </row>
        <row r="18">
          <cell r="B18" t="str">
            <v>Personlig tjenesteyting</v>
          </cell>
          <cell r="C18">
            <v>6.2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2.4</v>
          </cell>
          <cell r="I18">
            <v>2.1</v>
          </cell>
          <cell r="K18">
            <v>53.333333333333336</v>
          </cell>
          <cell r="L18">
            <v>46.666666666666664</v>
          </cell>
        </row>
        <row r="19">
          <cell r="B19" t="str">
            <v>Industri</v>
          </cell>
          <cell r="C19">
            <v>6.1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1.9</v>
          </cell>
          <cell r="I19">
            <v>5.4</v>
          </cell>
          <cell r="K19">
            <v>26.027397260273972</v>
          </cell>
          <cell r="L19">
            <v>73.972602739726028</v>
          </cell>
        </row>
        <row r="20">
          <cell r="B20" t="str">
            <v>Off.adm., forsvar, sosialforsikring</v>
          </cell>
          <cell r="C20">
            <v>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3.2</v>
          </cell>
          <cell r="I20">
            <v>3.1</v>
          </cell>
          <cell r="K20">
            <v>50.793650793650791</v>
          </cell>
          <cell r="L20">
            <v>49.206349206349202</v>
          </cell>
        </row>
        <row r="21">
          <cell r="B21" t="str">
            <v>Elektrisitet, vann og renovasjon</v>
          </cell>
          <cell r="C21">
            <v>5.7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0.2</v>
          </cell>
          <cell r="I21">
            <v>1</v>
          </cell>
          <cell r="K21">
            <v>16.666666666666668</v>
          </cell>
          <cell r="L21">
            <v>83.333333333333343</v>
          </cell>
        </row>
        <row r="22">
          <cell r="B22" t="str">
            <v>Overnattings- og serveringsvirksomhet</v>
          </cell>
          <cell r="C22">
            <v>5.6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1.9</v>
          </cell>
          <cell r="K22">
            <v>51.282051282051292</v>
          </cell>
          <cell r="L22">
            <v>48.717948717948715</v>
          </cell>
        </row>
        <row r="23">
          <cell r="B23" t="str">
            <v>Jordbruk, skogbruk og fiske</v>
          </cell>
          <cell r="C23">
            <v>5.4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0.4</v>
          </cell>
          <cell r="I23">
            <v>1.8</v>
          </cell>
          <cell r="K23">
            <v>18.181818181818183</v>
          </cell>
          <cell r="L23">
            <v>81.818181818181813</v>
          </cell>
        </row>
        <row r="24">
          <cell r="B24" t="str">
            <v>Teknisk tjenesteyting, eiendomsdrift</v>
          </cell>
          <cell r="C24">
            <v>4.5999999999999996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3.1</v>
          </cell>
          <cell r="I24">
            <v>4.0999999999999996</v>
          </cell>
          <cell r="K24">
            <v>43.055555555555564</v>
          </cell>
          <cell r="L24">
            <v>56.944444444444443</v>
          </cell>
        </row>
        <row r="25">
          <cell r="B25" t="str">
            <v>Finansiering og forsikring</v>
          </cell>
          <cell r="C25">
            <v>4.3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1.1000000000000001</v>
          </cell>
          <cell r="K25">
            <v>47.619047619047613</v>
          </cell>
          <cell r="L25">
            <v>52.380952380952387</v>
          </cell>
        </row>
        <row r="26">
          <cell r="B26" t="str">
            <v>Informasjon og kommunikasjon</v>
          </cell>
          <cell r="C26">
            <v>4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1.3</v>
          </cell>
          <cell r="I26">
            <v>3.1</v>
          </cell>
          <cell r="K26">
            <v>29.54545454545454</v>
          </cell>
          <cell r="L26">
            <v>70.454545454545453</v>
          </cell>
        </row>
      </sheetData>
      <sheetData sheetId="5">
        <row r="2">
          <cell r="C2" t="str">
            <v>Menn</v>
          </cell>
          <cell r="D2" t="str">
            <v>Kvinner</v>
          </cell>
        </row>
        <row r="5">
          <cell r="B5" t="str">
            <v>Helse- og sosialtjenester</v>
          </cell>
          <cell r="C5">
            <v>6.75</v>
          </cell>
          <cell r="D5">
            <v>10.725</v>
          </cell>
        </row>
        <row r="6">
          <cell r="B6" t="str">
            <v>Transport og lagring</v>
          </cell>
          <cell r="C6">
            <v>6.625</v>
          </cell>
          <cell r="D6">
            <v>8.625</v>
          </cell>
        </row>
        <row r="7">
          <cell r="B7" t="str">
            <v>Alle næringer</v>
          </cell>
          <cell r="C7">
            <v>5.2750000000000004</v>
          </cell>
          <cell r="D7">
            <v>8.5500000000000007</v>
          </cell>
        </row>
        <row r="8">
          <cell r="B8" t="str">
            <v>Undervisning</v>
          </cell>
          <cell r="C8">
            <v>4.5500000000000007</v>
          </cell>
          <cell r="D8">
            <v>8.125</v>
          </cell>
        </row>
        <row r="9">
          <cell r="B9" t="str">
            <v>Forretningsmessig tjenesteyting</v>
          </cell>
          <cell r="C9">
            <v>6.05</v>
          </cell>
          <cell r="D9">
            <v>7.9749999999999996</v>
          </cell>
        </row>
        <row r="10">
          <cell r="B10" t="str">
            <v>Varehandel, reparasjon av motorvogner</v>
          </cell>
          <cell r="C10">
            <v>5.1750000000000007</v>
          </cell>
          <cell r="D10">
            <v>7.7499999999999991</v>
          </cell>
        </row>
        <row r="11">
          <cell r="B11" t="str">
            <v>Industri</v>
          </cell>
          <cell r="C11">
            <v>5.6999999999999993</v>
          </cell>
          <cell r="D11">
            <v>7.5250000000000004</v>
          </cell>
        </row>
        <row r="12">
          <cell r="B12" t="str">
            <v>Off.adm., forsvar, sosialforsikring</v>
          </cell>
          <cell r="C12">
            <v>4.3</v>
          </cell>
          <cell r="D12">
            <v>7.5250000000000004</v>
          </cell>
        </row>
        <row r="13">
          <cell r="B13" t="str">
            <v>Personlig tjenesteyting</v>
          </cell>
          <cell r="C13">
            <v>4.7249999999999996</v>
          </cell>
          <cell r="D13">
            <v>7.4249999999999998</v>
          </cell>
        </row>
        <row r="14">
          <cell r="B14" t="str">
            <v>Jordbruk, skogbruk og fiske</v>
          </cell>
          <cell r="C14">
            <v>4.9250000000000007</v>
          </cell>
          <cell r="D14">
            <v>6.95</v>
          </cell>
        </row>
        <row r="15">
          <cell r="B15" t="str">
            <v>Bygge- og anleggsvirksomhet</v>
          </cell>
          <cell r="C15">
            <v>6.4249999999999989</v>
          </cell>
          <cell r="D15">
            <v>6.8249999999999993</v>
          </cell>
        </row>
        <row r="16">
          <cell r="B16" t="str">
            <v>Overnattings- og serveringsvirksomhet</v>
          </cell>
          <cell r="C16">
            <v>4.5999999999999996</v>
          </cell>
          <cell r="D16">
            <v>6.625</v>
          </cell>
        </row>
        <row r="17">
          <cell r="B17" t="str">
            <v>Elektrisitet, vann og renovasjon</v>
          </cell>
          <cell r="C17">
            <v>5.1000000000000005</v>
          </cell>
          <cell r="D17">
            <v>6.375</v>
          </cell>
        </row>
        <row r="18">
          <cell r="B18" t="str">
            <v>Teknisk tjenesteyting, eiendomsdrift</v>
          </cell>
          <cell r="C18">
            <v>3.4749999999999996</v>
          </cell>
          <cell r="D18">
            <v>6.0250000000000004</v>
          </cell>
        </row>
        <row r="19">
          <cell r="B19" t="str">
            <v>Finansiering og forsikring</v>
          </cell>
          <cell r="C19">
            <v>2.8250000000000002</v>
          </cell>
          <cell r="D19">
            <v>6</v>
          </cell>
        </row>
        <row r="20">
          <cell r="B20" t="str">
            <v>Informasjon og kommunikasjon</v>
          </cell>
          <cell r="C20">
            <v>3.1999999999999997</v>
          </cell>
          <cell r="D20">
            <v>5.6000000000000005</v>
          </cell>
        </row>
      </sheetData>
      <sheetData sheetId="6">
        <row r="5">
          <cell r="B5" t="str">
            <v>2018-2022</v>
          </cell>
          <cell r="C5" t="str">
            <v>2018-2019</v>
          </cell>
          <cell r="D5" t="str">
            <v>2019-2020</v>
          </cell>
          <cell r="E5" t="str">
            <v>2020-2021</v>
          </cell>
          <cell r="F5" t="str">
            <v>2021-2022</v>
          </cell>
        </row>
        <row r="6">
          <cell r="A6" t="str">
            <v>Undervisning</v>
          </cell>
          <cell r="B6">
            <v>23.21428571428573</v>
          </cell>
          <cell r="C6">
            <v>3.5714285714285747</v>
          </cell>
          <cell r="D6">
            <v>1.7241379310344922</v>
          </cell>
          <cell r="E6">
            <v>10.169491525423723</v>
          </cell>
          <cell r="F6">
            <v>6.1538461538461586</v>
          </cell>
        </row>
        <row r="7">
          <cell r="A7" t="str">
            <v>Jordbruk, skogbruk og fiske</v>
          </cell>
          <cell r="B7">
            <v>22.727272727272727</v>
          </cell>
          <cell r="C7">
            <v>0</v>
          </cell>
          <cell r="D7">
            <v>6.8181818181818139</v>
          </cell>
          <cell r="E7">
            <v>2.1276595744680775</v>
          </cell>
          <cell r="F7">
            <v>12.500000000000011</v>
          </cell>
        </row>
        <row r="8">
          <cell r="A8" t="str">
            <v>Forretningsmessig tjenesteyting</v>
          </cell>
          <cell r="B8">
            <v>22.413793103448274</v>
          </cell>
          <cell r="C8">
            <v>1.7241379310344922</v>
          </cell>
          <cell r="D8">
            <v>10.169491525423723</v>
          </cell>
          <cell r="E8">
            <v>0</v>
          </cell>
          <cell r="F8">
            <v>9.2307692307692264</v>
          </cell>
        </row>
        <row r="9">
          <cell r="A9" t="str">
            <v>Varehandel, reparasjon av motorvogner</v>
          </cell>
          <cell r="B9">
            <v>21.568627450980404</v>
          </cell>
          <cell r="C9">
            <v>1.960784313725501</v>
          </cell>
          <cell r="D9">
            <v>9.615384615384615</v>
          </cell>
          <cell r="E9">
            <v>-1.7543859649122899</v>
          </cell>
          <cell r="F9">
            <v>10.714285714285724</v>
          </cell>
        </row>
        <row r="10">
          <cell r="A10" t="str">
            <v xml:space="preserve"> Teknisk tjenesteyting, eiendomsdrift</v>
          </cell>
          <cell r="B10">
            <v>21.052631578947363</v>
          </cell>
          <cell r="C10">
            <v>0</v>
          </cell>
          <cell r="D10">
            <v>2.6315789473684239</v>
          </cell>
          <cell r="E10">
            <v>0</v>
          </cell>
          <cell r="F10">
            <v>17.948717948717942</v>
          </cell>
        </row>
        <row r="11">
          <cell r="A11" t="str">
            <v>Bygge- og anleggsvirksomhet</v>
          </cell>
          <cell r="B11">
            <v>20.754716981132088</v>
          </cell>
          <cell r="C11">
            <v>0</v>
          </cell>
          <cell r="D11">
            <v>13.207547169811324</v>
          </cell>
          <cell r="E11">
            <v>-1.6666666666666607</v>
          </cell>
          <cell r="F11">
            <v>8.4745762711864394</v>
          </cell>
        </row>
        <row r="12">
          <cell r="A12" t="str">
            <v>Industri</v>
          </cell>
          <cell r="B12">
            <v>19.607843137254903</v>
          </cell>
          <cell r="C12">
            <v>-1.9607843137254832</v>
          </cell>
          <cell r="D12">
            <v>8.0000000000000071</v>
          </cell>
          <cell r="E12">
            <v>1.8518518518518452</v>
          </cell>
          <cell r="F12">
            <v>10.909090909090903</v>
          </cell>
        </row>
        <row r="13">
          <cell r="A13" t="str">
            <v>Alle næringer</v>
          </cell>
          <cell r="B13">
            <v>19.298245614035082</v>
          </cell>
          <cell r="C13">
            <v>0</v>
          </cell>
          <cell r="D13">
            <v>7.0175438596491126</v>
          </cell>
          <cell r="E13">
            <v>1.6393442622950907</v>
          </cell>
          <cell r="F13">
            <v>9.6774193548387046</v>
          </cell>
        </row>
        <row r="14">
          <cell r="A14" t="str">
            <v>Helse- og sosialtjenester</v>
          </cell>
          <cell r="B14">
            <v>19.277108433734934</v>
          </cell>
          <cell r="C14">
            <v>0</v>
          </cell>
          <cell r="D14">
            <v>8.4337349397590273</v>
          </cell>
          <cell r="E14">
            <v>4.4444444444444482</v>
          </cell>
          <cell r="F14">
            <v>5.3191489361702127</v>
          </cell>
        </row>
        <row r="15">
          <cell r="A15" t="str">
            <v>Personlig tjenesteyting</v>
          </cell>
          <cell r="B15">
            <v>16.981132075471706</v>
          </cell>
          <cell r="C15">
            <v>0</v>
          </cell>
          <cell r="D15">
            <v>3.7735849056603805</v>
          </cell>
          <cell r="E15">
            <v>1.8181818181818119</v>
          </cell>
          <cell r="F15">
            <v>10.714285714285724</v>
          </cell>
        </row>
        <row r="16">
          <cell r="A16" t="str">
            <v>Elektrisitet, vann og renovasjon</v>
          </cell>
          <cell r="B16">
            <v>16.326530612244895</v>
          </cell>
          <cell r="C16">
            <v>0</v>
          </cell>
          <cell r="D16">
            <v>-4.0816326530612272</v>
          </cell>
          <cell r="E16">
            <v>4.2553191489361737</v>
          </cell>
          <cell r="F16">
            <v>16.326530612244895</v>
          </cell>
        </row>
        <row r="17">
          <cell r="A17" t="str">
            <v>Off.adm., forsvar, sosialforsikring</v>
          </cell>
          <cell r="B17">
            <v>15.38461538461538</v>
          </cell>
          <cell r="C17">
            <v>1.9230769230769162</v>
          </cell>
          <cell r="D17">
            <v>-7.547169811320745</v>
          </cell>
          <cell r="E17">
            <v>2.0408163265306047</v>
          </cell>
          <cell r="F17">
            <v>20</v>
          </cell>
        </row>
        <row r="18">
          <cell r="A18" t="str">
            <v>Transport og lagring</v>
          </cell>
          <cell r="B18">
            <v>14.754098360655746</v>
          </cell>
          <cell r="C18">
            <v>0</v>
          </cell>
          <cell r="D18">
            <v>8.1967213114754109</v>
          </cell>
          <cell r="E18">
            <v>-1.5151515151515098</v>
          </cell>
          <cell r="F18">
            <v>7.6923076923076925</v>
          </cell>
        </row>
        <row r="19">
          <cell r="A19" t="str">
            <v>Overnattings- og serveringsvirksomhet</v>
          </cell>
          <cell r="B19">
            <v>14.28571428571427</v>
          </cell>
          <cell r="C19">
            <v>0</v>
          </cell>
          <cell r="D19">
            <v>10.204081632653059</v>
          </cell>
          <cell r="E19">
            <v>-5.5555555555555687</v>
          </cell>
          <cell r="F19">
            <v>9.8039215686274517</v>
          </cell>
        </row>
        <row r="20">
          <cell r="A20" t="str">
            <v>Informasjon og kommunikasjon</v>
          </cell>
          <cell r="B20">
            <v>11.111111111111107</v>
          </cell>
          <cell r="C20">
            <v>0</v>
          </cell>
          <cell r="D20">
            <v>-11.111111111111107</v>
          </cell>
          <cell r="E20">
            <v>0</v>
          </cell>
          <cell r="F20">
            <v>24.999999999999993</v>
          </cell>
        </row>
        <row r="21">
          <cell r="A21" t="str">
            <v>Finansiering og forsikring</v>
          </cell>
          <cell r="B21">
            <v>7.4999999999999956</v>
          </cell>
          <cell r="C21">
            <v>2.4999999999999911</v>
          </cell>
          <cell r="D21">
            <v>-14.634146341463408</v>
          </cell>
          <cell r="E21">
            <v>2.8571428571428599</v>
          </cell>
          <cell r="F21">
            <v>19.444444444444436</v>
          </cell>
        </row>
      </sheetData>
      <sheetData sheetId="7">
        <row r="4">
          <cell r="C4">
            <v>2017</v>
          </cell>
          <cell r="D4">
            <v>2018</v>
          </cell>
          <cell r="E4">
            <v>2019</v>
          </cell>
          <cell r="F4">
            <v>2020</v>
          </cell>
          <cell r="G4">
            <v>2021</v>
          </cell>
          <cell r="H4">
            <v>2022</v>
          </cell>
        </row>
        <row r="7">
          <cell r="B7" t="str">
            <v>Allment og uspesifisert</v>
          </cell>
          <cell r="C7">
            <v>6</v>
          </cell>
          <cell r="D7">
            <v>5.8</v>
          </cell>
          <cell r="E7">
            <v>5.8</v>
          </cell>
          <cell r="F7">
            <v>6.3</v>
          </cell>
          <cell r="G7">
            <v>6.7</v>
          </cell>
          <cell r="H7">
            <v>7.4</v>
          </cell>
        </row>
        <row r="8">
          <cell r="B8" t="str">
            <v>Andre lidelser</v>
          </cell>
          <cell r="C8">
            <v>9.3000000000000007</v>
          </cell>
          <cell r="D8">
            <v>9</v>
          </cell>
          <cell r="E8">
            <v>9.1</v>
          </cell>
          <cell r="F8">
            <v>8.4</v>
          </cell>
          <cell r="G8">
            <v>8</v>
          </cell>
          <cell r="H8">
            <v>7.6</v>
          </cell>
        </row>
        <row r="9">
          <cell r="B9" t="str">
            <v>Hjerte- og kar sykdommer</v>
          </cell>
          <cell r="C9">
            <v>3.8</v>
          </cell>
          <cell r="D9">
            <v>3.6</v>
          </cell>
          <cell r="E9">
            <v>3.6</v>
          </cell>
          <cell r="F9">
            <v>3.4</v>
          </cell>
          <cell r="G9">
            <v>3.2</v>
          </cell>
          <cell r="H9">
            <v>3</v>
          </cell>
        </row>
        <row r="10">
          <cell r="B10" t="str">
            <v>Muskel-/skjelettlidelser</v>
          </cell>
          <cell r="C10">
            <v>38</v>
          </cell>
          <cell r="D10">
            <v>37.5</v>
          </cell>
          <cell r="E10">
            <v>36.799999999999997</v>
          </cell>
          <cell r="F10">
            <v>35.700000000000003</v>
          </cell>
          <cell r="G10">
            <v>35.200000000000003</v>
          </cell>
          <cell r="H10">
            <v>31.5</v>
          </cell>
        </row>
        <row r="11">
          <cell r="B11" t="str">
            <v>Psykiske lidelser</v>
          </cell>
          <cell r="C11">
            <v>20.5</v>
          </cell>
          <cell r="D11">
            <v>21</v>
          </cell>
          <cell r="E11">
            <v>22.1</v>
          </cell>
          <cell r="F11">
            <v>21.5</v>
          </cell>
          <cell r="G11">
            <v>22.1</v>
          </cell>
          <cell r="H11">
            <v>22.2</v>
          </cell>
        </row>
        <row r="12">
          <cell r="B12" t="str">
            <v>Svangerskapssykdommer</v>
          </cell>
          <cell r="C12">
            <v>5.0999999999999996</v>
          </cell>
          <cell r="D12">
            <v>5.2</v>
          </cell>
          <cell r="E12">
            <v>5.0999999999999996</v>
          </cell>
          <cell r="F12">
            <v>4.8</v>
          </cell>
          <cell r="G12">
            <v>4.8</v>
          </cell>
          <cell r="H12">
            <v>4.3</v>
          </cell>
        </row>
        <row r="13">
          <cell r="B13" t="str">
            <v>Sykdom i fordøyelsesorganene</v>
          </cell>
          <cell r="C13">
            <v>5.0999999999999996</v>
          </cell>
          <cell r="D13">
            <v>5</v>
          </cell>
          <cell r="E13">
            <v>5.0999999999999996</v>
          </cell>
          <cell r="F13">
            <v>4.5999999999999996</v>
          </cell>
          <cell r="G13">
            <v>4.4000000000000004</v>
          </cell>
          <cell r="H13">
            <v>4.5</v>
          </cell>
        </row>
        <row r="14">
          <cell r="B14" t="str">
            <v>Sykdommer i luftveiene</v>
          </cell>
          <cell r="C14">
            <v>6.5</v>
          </cell>
          <cell r="D14">
            <v>6.9</v>
          </cell>
          <cell r="E14">
            <v>6.4</v>
          </cell>
          <cell r="F14">
            <v>9.6</v>
          </cell>
          <cell r="G14">
            <v>9.5</v>
          </cell>
          <cell r="H14">
            <v>14</v>
          </cell>
        </row>
        <row r="15">
          <cell r="B15" t="str">
            <v>Sykdommer i nervesystemet</v>
          </cell>
          <cell r="C15">
            <v>5.6</v>
          </cell>
          <cell r="D15">
            <v>5.8</v>
          </cell>
          <cell r="E15">
            <v>5.8</v>
          </cell>
          <cell r="F15">
            <v>5.6</v>
          </cell>
          <cell r="G15">
            <v>5.9</v>
          </cell>
          <cell r="H15">
            <v>5.4</v>
          </cell>
        </row>
      </sheetData>
      <sheetData sheetId="8">
        <row r="5">
          <cell r="C5">
            <v>2016</v>
          </cell>
          <cell r="D5">
            <v>2017</v>
          </cell>
          <cell r="E5">
            <v>2018</v>
          </cell>
          <cell r="F5">
            <v>2019</v>
          </cell>
          <cell r="G5">
            <v>2020</v>
          </cell>
          <cell r="H5">
            <v>2021</v>
          </cell>
          <cell r="I5">
            <v>2022</v>
          </cell>
        </row>
        <row r="9">
          <cell r="B9" t="str">
            <v>Barnehager</v>
          </cell>
          <cell r="C9">
            <v>7.6744949498841599</v>
          </cell>
          <cell r="D9">
            <v>8.0832513441013898</v>
          </cell>
          <cell r="E9">
            <v>7.93825814047766</v>
          </cell>
          <cell r="F9">
            <v>8.0043303554694596</v>
          </cell>
          <cell r="G9">
            <v>8.8330233190610592</v>
          </cell>
          <cell r="H9">
            <v>9.4225413664068505</v>
          </cell>
          <cell r="I9">
            <v>9.5238995762935303</v>
          </cell>
        </row>
        <row r="10">
          <cell r="B10" t="str">
            <v>Bygg og anlegg</v>
          </cell>
          <cell r="C10">
            <v>4.3770137273885101</v>
          </cell>
          <cell r="D10">
            <v>4.4367403044284996</v>
          </cell>
          <cell r="E10">
            <v>4.3886254123922699</v>
          </cell>
          <cell r="F10">
            <v>4.4153796119508204</v>
          </cell>
          <cell r="G10">
            <v>5.0013020518852001</v>
          </cell>
          <cell r="H10">
            <v>4.8887189735025798</v>
          </cell>
          <cell r="I10">
            <v>5.1147527784007503</v>
          </cell>
        </row>
        <row r="11">
          <cell r="B11" t="str">
            <v>Leverandørindustri</v>
          </cell>
          <cell r="C11">
            <v>4.0168153579801702</v>
          </cell>
          <cell r="D11">
            <v>4.1377685354368001</v>
          </cell>
          <cell r="E11">
            <v>3.6461429996622301</v>
          </cell>
          <cell r="F11">
            <v>3.3899617241761599</v>
          </cell>
          <cell r="G11">
            <v>3.9217397422653399</v>
          </cell>
          <cell r="H11">
            <v>4.0819641943952902</v>
          </cell>
          <cell r="I11">
            <v>4.2302760239375896</v>
          </cell>
        </row>
        <row r="12">
          <cell r="B12" t="str">
            <v>Næringsmiddelsindustri</v>
          </cell>
          <cell r="C12">
            <v>4.7960743419455802</v>
          </cell>
          <cell r="D12">
            <v>4.9402623394147396</v>
          </cell>
          <cell r="E12">
            <v>4.8486340802673098</v>
          </cell>
          <cell r="F12">
            <v>4.8048293060147103</v>
          </cell>
          <cell r="G12">
            <v>5.09662951332436</v>
          </cell>
          <cell r="H12">
            <v>5.3322586465360704</v>
          </cell>
          <cell r="I12">
            <v>5.6505579026713004</v>
          </cell>
        </row>
        <row r="13">
          <cell r="B13" t="str">
            <v>Sykehjem</v>
          </cell>
          <cell r="C13">
            <v>8.0433594343324906</v>
          </cell>
          <cell r="D13">
            <v>8.1914660850230803</v>
          </cell>
          <cell r="E13">
            <v>7.9841958249628497</v>
          </cell>
          <cell r="F13">
            <v>8.0617169231030008</v>
          </cell>
          <cell r="G13">
            <v>8.7175081452469403</v>
          </cell>
          <cell r="H13">
            <v>9.0524169059601896</v>
          </cell>
          <cell r="I13">
            <v>8.7851193559772298</v>
          </cell>
        </row>
        <row r="14">
          <cell r="B14" t="str">
            <v>Sykehus</v>
          </cell>
          <cell r="C14">
            <v>5.9316744912132497</v>
          </cell>
          <cell r="D14">
            <v>6.0406584652380699</v>
          </cell>
          <cell r="E14">
            <v>5.9439219460011499</v>
          </cell>
          <cell r="F14">
            <v>6.0264883841141703</v>
          </cell>
          <cell r="G14">
            <v>6.2463248752031699</v>
          </cell>
          <cell r="H14">
            <v>6.4680979784108503</v>
          </cell>
          <cell r="I14">
            <v>6.6550060483243199</v>
          </cell>
        </row>
        <row r="15">
          <cell r="B15" t="str">
            <v>Rutebuss og persontrafikk</v>
          </cell>
          <cell r="C15">
            <v>6.5238173942529896</v>
          </cell>
          <cell r="D15">
            <v>6.27695186067925</v>
          </cell>
          <cell r="E15">
            <v>6.1727722499342903</v>
          </cell>
          <cell r="F15">
            <v>6.1076104089901397</v>
          </cell>
          <cell r="G15">
            <v>7.2386193336700799</v>
          </cell>
          <cell r="H15">
            <v>6.9899501366921797</v>
          </cell>
          <cell r="I15">
            <v>7.0443628905178501</v>
          </cell>
        </row>
        <row r="24">
          <cell r="C24" t="str">
            <v>2018-2022</v>
          </cell>
          <cell r="D24" t="str">
            <v>2018-2019</v>
          </cell>
          <cell r="E24" t="str">
            <v>2019-2020</v>
          </cell>
          <cell r="F24" t="str">
            <v>2020-2021</v>
          </cell>
          <cell r="G24" t="str">
            <v>2021-2022</v>
          </cell>
        </row>
        <row r="29">
          <cell r="B29" t="str">
            <v>Barnehager</v>
          </cell>
          <cell r="C29">
            <v>19.974677161612931</v>
          </cell>
          <cell r="D29">
            <v>0.83232635954345413</v>
          </cell>
          <cell r="E29">
            <v>10.353057992232207</v>
          </cell>
          <cell r="F29">
            <v>6.6740234464642665</v>
          </cell>
          <cell r="G29">
            <v>1.0756992826589347</v>
          </cell>
        </row>
        <row r="30">
          <cell r="B30" t="str">
            <v>Bygg og anlegg</v>
          </cell>
          <cell r="C30">
            <v>16.545667441976171</v>
          </cell>
          <cell r="D30">
            <v>0.60962595447321666</v>
          </cell>
          <cell r="E30">
            <v>13.270035453995883</v>
          </cell>
          <cell r="F30">
            <v>-2.2510753642680505</v>
          </cell>
          <cell r="G30">
            <v>4.623579430998177</v>
          </cell>
        </row>
        <row r="31">
          <cell r="B31" t="str">
            <v>Leverandørindustri</v>
          </cell>
          <cell r="C31">
            <v>16.02057363985648</v>
          </cell>
          <cell r="D31">
            <v>-7.0260896380038353</v>
          </cell>
          <cell r="E31">
            <v>15.686844317347404</v>
          </cell>
          <cell r="F31">
            <v>4.0855452594974802</v>
          </cell>
          <cell r="G31">
            <v>3.6333446958191793</v>
          </cell>
        </row>
        <row r="32">
          <cell r="B32" t="str">
            <v>Næringsmiddelsindustri</v>
          </cell>
          <cell r="C32">
            <v>16.53916977706389</v>
          </cell>
          <cell r="D32">
            <v>-0.90344566175603302</v>
          </cell>
          <cell r="E32">
            <v>6.0730608461859976</v>
          </cell>
          <cell r="F32">
            <v>4.6232344845881777</v>
          </cell>
          <cell r="G32">
            <v>5.9693138918158608</v>
          </cell>
        </row>
        <row r="33">
          <cell r="B33" t="str">
            <v>Sykehjem</v>
          </cell>
          <cell r="C33">
            <v>10.031361311433098</v>
          </cell>
          <cell r="D33">
            <v>0.97093182381347432</v>
          </cell>
          <cell r="E33">
            <v>8.1346346987773135</v>
          </cell>
          <cell r="F33">
            <v>3.8417946405459</v>
          </cell>
          <cell r="G33">
            <v>-2.9527755157516964</v>
          </cell>
        </row>
        <row r="34">
          <cell r="B34" t="str">
            <v>Sykehus</v>
          </cell>
          <cell r="C34">
            <v>11.963213998823807</v>
          </cell>
          <cell r="D34">
            <v>1.3890902145605744</v>
          </cell>
          <cell r="E34">
            <v>3.6478372988901602</v>
          </cell>
          <cell r="F34">
            <v>3.5504573911626225</v>
          </cell>
          <cell r="G34">
            <v>2.8896913828041773</v>
          </cell>
        </row>
        <row r="35">
          <cell r="B35" t="str">
            <v>Rutebuss og persontrafikk</v>
          </cell>
          <cell r="C35">
            <v>14.119922221216537</v>
          </cell>
          <cell r="D35">
            <v>-1.0556333249593683</v>
          </cell>
          <cell r="E35">
            <v>18.518026673986011</v>
          </cell>
          <cell r="F35">
            <v>-3.4353125301288845</v>
          </cell>
          <cell r="G35">
            <v>0.77844266070000812</v>
          </cell>
        </row>
      </sheetData>
      <sheetData sheetId="9">
        <row r="2">
          <cell r="B2" t="str">
            <v>Barnehage</v>
          </cell>
          <cell r="C2" t="str">
            <v>Bygg og anlegg</v>
          </cell>
          <cell r="D2" t="str">
            <v>Sykehjem</v>
          </cell>
          <cell r="E2" t="str">
            <v>Sykehus</v>
          </cell>
          <cell r="F2" t="str">
            <v>Rutebuss og persontrafikk</v>
          </cell>
          <cell r="G2" t="str">
            <v>Næringsmiddel</v>
          </cell>
          <cell r="H2" t="str">
            <v>Leverandørindustri</v>
          </cell>
        </row>
        <row r="11">
          <cell r="A11" t="str">
            <v>Andre sykdommer i luftveiene</v>
          </cell>
          <cell r="B11">
            <v>6.6187886402930083</v>
          </cell>
          <cell r="C11">
            <v>6.0733649656329716</v>
          </cell>
          <cell r="D11">
            <v>5.000249342076124</v>
          </cell>
          <cell r="E11">
            <v>6.0086334016679368</v>
          </cell>
          <cell r="F11">
            <v>6.5664062425610181</v>
          </cell>
          <cell r="G11">
            <v>6.0748726925711036</v>
          </cell>
          <cell r="H11">
            <v>6.4245536562944308</v>
          </cell>
        </row>
        <row r="12">
          <cell r="A12" t="str">
            <v>Engstelig  - risikopasienter for covid-19</v>
          </cell>
          <cell r="B12">
            <v>7.1084042894701813E-2</v>
          </cell>
          <cell r="C12">
            <v>5.6762092371424107E-2</v>
          </cell>
          <cell r="D12">
            <v>2.892158876358673E-2</v>
          </cell>
          <cell r="E12">
            <v>3.3097955712692466E-2</v>
          </cell>
          <cell r="F12">
            <v>5.9431859951952576E-2</v>
          </cell>
          <cell r="G12">
            <v>9.6613326982167222E-2</v>
          </cell>
          <cell r="H12">
            <v>5.0604575488465177E-2</v>
          </cell>
        </row>
        <row r="13">
          <cell r="A13" t="str">
            <v>Mistanke eller påvist covid-19</v>
          </cell>
          <cell r="B13">
            <v>8.7987162893220816</v>
          </cell>
          <cell r="C13">
            <v>7.4571684805517453</v>
          </cell>
          <cell r="D13">
            <v>6.2609416408378689</v>
          </cell>
          <cell r="E13">
            <v>8.5290756959088299</v>
          </cell>
          <cell r="F13">
            <v>7.8562109099417796</v>
          </cell>
          <cell r="G13">
            <v>7.7297514923910624</v>
          </cell>
          <cell r="H13">
            <v>7.9421650265160055</v>
          </cell>
        </row>
        <row r="14">
          <cell r="A14" t="str">
            <v>Muskel-/skjelettlidelser</v>
          </cell>
          <cell r="B14">
            <v>27.847195397202157</v>
          </cell>
          <cell r="C14">
            <v>44.922564334700731</v>
          </cell>
          <cell r="D14">
            <v>36.068377477470065</v>
          </cell>
          <cell r="E14">
            <v>26.143381589690541</v>
          </cell>
          <cell r="F14">
            <v>40.741915882669652</v>
          </cell>
          <cell r="G14">
            <v>42.390933734919557</v>
          </cell>
          <cell r="H14">
            <v>37.267370248402273</v>
          </cell>
        </row>
        <row r="15">
          <cell r="A15" t="str">
            <v>Øvrige sykdommer</v>
          </cell>
          <cell r="B15">
            <v>56.664215630288048</v>
          </cell>
          <cell r="C15">
            <v>41.490140126743135</v>
          </cell>
          <cell r="D15">
            <v>52.641509950852381</v>
          </cell>
          <cell r="E15">
            <v>59.285811357019988</v>
          </cell>
          <cell r="F15">
            <v>44.776035104875604</v>
          </cell>
          <cell r="G15">
            <v>43.70782875313612</v>
          </cell>
          <cell r="H15">
            <v>48.315306493298834</v>
          </cell>
        </row>
      </sheetData>
      <sheetData sheetId="10">
        <row r="2">
          <cell r="D2" t="str">
            <v>Andel av alle personer med sykefravær</v>
          </cell>
          <cell r="E2" t="str">
            <v>Andel av tapte dagsverk</v>
          </cell>
        </row>
        <row r="3">
          <cell r="C3" t="str">
            <v>1 tilfelle</v>
          </cell>
          <cell r="D3">
            <v>35.522201679497236</v>
          </cell>
          <cell r="E3">
            <v>13.7</v>
          </cell>
        </row>
        <row r="4">
          <cell r="C4" t="str">
            <v>2 tilfeller</v>
          </cell>
          <cell r="D4">
            <v>22.647480365729557</v>
          </cell>
          <cell r="E4">
            <v>18.8</v>
          </cell>
        </row>
        <row r="5">
          <cell r="C5" t="str">
            <v>3-5 tilfeller</v>
          </cell>
          <cell r="D5">
            <v>30.031111870674053</v>
          </cell>
          <cell r="E5">
            <v>42.6</v>
          </cell>
        </row>
        <row r="6">
          <cell r="C6" t="str">
            <v>6-8 tilfeller</v>
          </cell>
          <cell r="D6">
            <v>8.0556828686620729</v>
          </cell>
          <cell r="E6">
            <v>15.9</v>
          </cell>
        </row>
        <row r="7">
          <cell r="C7" t="str">
            <v>9 el flere tilfeller</v>
          </cell>
          <cell r="D7">
            <v>3.7435232154370808</v>
          </cell>
          <cell r="E7">
            <v>9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ersgruppe kjonn V2, Frafall "/>
      <sheetName val="Alder2"/>
      <sheetName val="Alder"/>
    </sheetNames>
    <sheetDataSet>
      <sheetData sheetId="0"/>
      <sheetData sheetId="1">
        <row r="2">
          <cell r="K2" t="str">
            <v>20-24</v>
          </cell>
          <cell r="L2" t="str">
            <v>25-29</v>
          </cell>
          <cell r="M2" t="str">
            <v>30-34</v>
          </cell>
          <cell r="N2" t="str">
            <v>35-39</v>
          </cell>
          <cell r="O2" t="str">
            <v>40-44</v>
          </cell>
          <cell r="P2" t="str">
            <v>45-49</v>
          </cell>
          <cell r="Q2" t="str">
            <v>50-54</v>
          </cell>
          <cell r="R2" t="str">
            <v>55-59</v>
          </cell>
          <cell r="S2" t="str">
            <v>60-64</v>
          </cell>
          <cell r="T2" t="str">
            <v>65-66</v>
          </cell>
          <cell r="U2" t="str">
            <v>30-59</v>
          </cell>
        </row>
        <row r="3">
          <cell r="J3">
            <v>2016</v>
          </cell>
          <cell r="K3">
            <v>49.86</v>
          </cell>
          <cell r="L3">
            <v>38.76</v>
          </cell>
          <cell r="M3">
            <v>34.590000000000003</v>
          </cell>
          <cell r="N3">
            <v>29.75</v>
          </cell>
          <cell r="O3">
            <v>27.26</v>
          </cell>
          <cell r="P3">
            <v>26.45</v>
          </cell>
          <cell r="Q3">
            <v>28.79</v>
          </cell>
          <cell r="R3">
            <v>30.83</v>
          </cell>
          <cell r="S3">
            <v>45.2</v>
          </cell>
          <cell r="T3">
            <v>57.54</v>
          </cell>
          <cell r="U3">
            <v>29.192137942377805</v>
          </cell>
        </row>
        <row r="4">
          <cell r="J4">
            <v>2017</v>
          </cell>
          <cell r="K4">
            <v>49.86</v>
          </cell>
          <cell r="L4">
            <v>38.76</v>
          </cell>
          <cell r="M4">
            <v>32.44</v>
          </cell>
          <cell r="N4">
            <v>27.67</v>
          </cell>
          <cell r="O4">
            <v>26.18</v>
          </cell>
          <cell r="P4">
            <v>25.67</v>
          </cell>
          <cell r="Q4">
            <v>27.62</v>
          </cell>
          <cell r="R4">
            <v>31.14</v>
          </cell>
          <cell r="S4">
            <v>44.5</v>
          </cell>
          <cell r="T4">
            <v>58.52</v>
          </cell>
          <cell r="U4">
            <v>28.191618707951687</v>
          </cell>
        </row>
        <row r="5">
          <cell r="J5">
            <v>2018</v>
          </cell>
          <cell r="K5">
            <v>44.65</v>
          </cell>
          <cell r="L5">
            <v>34.76</v>
          </cell>
          <cell r="M5">
            <v>31.02</v>
          </cell>
          <cell r="N5">
            <v>26.12</v>
          </cell>
          <cell r="O5">
            <v>25</v>
          </cell>
          <cell r="P5">
            <v>24.95</v>
          </cell>
          <cell r="Q5">
            <v>25.99</v>
          </cell>
          <cell r="R5">
            <v>29.1</v>
          </cell>
          <cell r="S5">
            <v>43.47</v>
          </cell>
          <cell r="T5">
            <v>55.58</v>
          </cell>
          <cell r="U5">
            <v>26.789655830176855</v>
          </cell>
        </row>
        <row r="6">
          <cell r="J6">
            <v>2019</v>
          </cell>
          <cell r="K6">
            <v>46.43</v>
          </cell>
          <cell r="L6">
            <v>33.79</v>
          </cell>
          <cell r="M6">
            <v>30.37</v>
          </cell>
          <cell r="N6">
            <v>28.16</v>
          </cell>
          <cell r="O6">
            <v>25.37</v>
          </cell>
          <cell r="P6">
            <v>25.96</v>
          </cell>
          <cell r="Q6">
            <v>26.1</v>
          </cell>
          <cell r="R6">
            <v>29.75</v>
          </cell>
          <cell r="S6">
            <v>42.86</v>
          </cell>
          <cell r="T6">
            <v>55.08</v>
          </cell>
          <cell r="U6">
            <v>27.415693460602249</v>
          </cell>
        </row>
        <row r="7">
          <cell r="J7">
            <v>2020</v>
          </cell>
          <cell r="K7">
            <v>46.95</v>
          </cell>
          <cell r="L7">
            <v>37.49</v>
          </cell>
          <cell r="M7">
            <v>33.29</v>
          </cell>
          <cell r="N7">
            <v>29.8</v>
          </cell>
          <cell r="O7">
            <v>27.36</v>
          </cell>
          <cell r="P7">
            <v>26.18</v>
          </cell>
          <cell r="Q7">
            <v>28.98</v>
          </cell>
          <cell r="R7">
            <v>30.71</v>
          </cell>
          <cell r="S7">
            <v>44.14</v>
          </cell>
          <cell r="T7">
            <v>59.28</v>
          </cell>
          <cell r="U7">
            <v>29.128938310828701</v>
          </cell>
        </row>
        <row r="8">
          <cell r="J8">
            <v>2021</v>
          </cell>
          <cell r="K8">
            <v>47.35</v>
          </cell>
          <cell r="L8">
            <v>36.24</v>
          </cell>
          <cell r="M8">
            <v>32.14</v>
          </cell>
          <cell r="N8">
            <v>30.18</v>
          </cell>
          <cell r="O8">
            <v>26.69</v>
          </cell>
          <cell r="P8">
            <v>26.47</v>
          </cell>
          <cell r="Q8">
            <v>28.88</v>
          </cell>
          <cell r="R8">
            <v>31.63</v>
          </cell>
          <cell r="S8">
            <v>43.01</v>
          </cell>
          <cell r="T8">
            <v>55.36</v>
          </cell>
          <cell r="U8">
            <v>29.20821639696662</v>
          </cell>
        </row>
        <row r="9">
          <cell r="J9">
            <v>2022</v>
          </cell>
          <cell r="K9">
            <v>40.39</v>
          </cell>
          <cell r="L9">
            <v>32.35</v>
          </cell>
          <cell r="M9">
            <v>27.48</v>
          </cell>
          <cell r="N9">
            <v>25.48</v>
          </cell>
          <cell r="O9">
            <v>24.66</v>
          </cell>
          <cell r="P9">
            <v>24.54</v>
          </cell>
          <cell r="Q9">
            <v>24.64</v>
          </cell>
          <cell r="R9">
            <v>27.64</v>
          </cell>
          <cell r="S9">
            <v>39.85</v>
          </cell>
          <cell r="T9">
            <v>52.93</v>
          </cell>
          <cell r="U9">
            <v>25.681568947489225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 NARING  Frafall 2016-2022"/>
      <sheetName val="Alle"/>
      <sheetName val="Næring"/>
    </sheetNames>
    <sheetDataSet>
      <sheetData sheetId="0">
        <row r="21">
          <cell r="A21" t="str">
            <v>Olje- og gassutvinning</v>
          </cell>
        </row>
        <row r="28">
          <cell r="A28" t="str">
            <v>Bergverksdrift og utvinning</v>
          </cell>
        </row>
        <row r="35">
          <cell r="A35" t="str">
            <v>Industri</v>
          </cell>
        </row>
        <row r="42">
          <cell r="A42" t="str">
            <v>Elektisitet-,vann og renovasjon</v>
          </cell>
        </row>
        <row r="49">
          <cell r="A49" t="str">
            <v>Bygge og anleggsvirksomhet</v>
          </cell>
        </row>
        <row r="56">
          <cell r="A56" t="str">
            <v>Varehandel reparasjon av motorvogner</v>
          </cell>
        </row>
        <row r="63">
          <cell r="A63" t="str">
            <v>Transport og lagring</v>
          </cell>
        </row>
        <row r="70">
          <cell r="A70" t="str">
            <v>Informasjon og kommunikasjon</v>
          </cell>
        </row>
        <row r="77">
          <cell r="A77" t="str">
            <v>Overnattings- og serveringsvirksomhet</v>
          </cell>
        </row>
        <row r="84">
          <cell r="A84" t="str">
            <v>Finansiering og forsikringsvirksomhet</v>
          </cell>
        </row>
        <row r="91">
          <cell r="A91" t="str">
            <v>Eiendomsdrift, teknisk tjenesteyting</v>
          </cell>
        </row>
        <row r="98">
          <cell r="A98" t="str">
            <v>Forretningsmessig tjenesteyting</v>
          </cell>
        </row>
        <row r="105">
          <cell r="A105" t="str">
            <v>Off.adm., forsvar, sosialforsikring</v>
          </cell>
        </row>
        <row r="112">
          <cell r="A112" t="str">
            <v>Undervisning</v>
          </cell>
        </row>
        <row r="119">
          <cell r="A119" t="str">
            <v>Helse og sosialtjenester</v>
          </cell>
        </row>
        <row r="126">
          <cell r="A126" t="str">
            <v>Private tjenester ellers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sje Frafall 2016-2022, alde"/>
      <sheetName val="Ark1"/>
      <sheetName val="Bransje"/>
      <sheetName val="Kjønn"/>
    </sheetNames>
    <sheetDataSet>
      <sheetData sheetId="0"/>
      <sheetData sheetId="1">
        <row r="20">
          <cell r="C20" t="str">
            <v>Næringsmiddelindustri</v>
          </cell>
          <cell r="D20" t="str">
            <v>Bygg og anlegg</v>
          </cell>
          <cell r="E20" t="str">
            <v>Rutebuss og persontrafikk</v>
          </cell>
          <cell r="F20" t="str">
            <v>Øvrige næringer</v>
          </cell>
          <cell r="G20" t="str">
            <v>Sykehjem</v>
          </cell>
          <cell r="H20" t="str">
            <v>Leverandørindustri olje og gass</v>
          </cell>
          <cell r="I20" t="str">
            <v>Barnehager</v>
          </cell>
          <cell r="J20" t="str">
            <v>Sykehus</v>
          </cell>
        </row>
        <row r="21">
          <cell r="B21">
            <v>2022</v>
          </cell>
          <cell r="C21">
            <v>35.42</v>
          </cell>
          <cell r="D21">
            <v>35.39</v>
          </cell>
          <cell r="E21">
            <v>32.619999999999997</v>
          </cell>
          <cell r="F21">
            <v>29.73</v>
          </cell>
          <cell r="G21">
            <v>29.49</v>
          </cell>
          <cell r="H21">
            <v>28.61</v>
          </cell>
          <cell r="I21">
            <v>23.41</v>
          </cell>
          <cell r="J21">
            <v>18.03</v>
          </cell>
        </row>
        <row r="22">
          <cell r="B22" t="str">
            <v>Maks</v>
          </cell>
          <cell r="C22">
            <v>39.72</v>
          </cell>
          <cell r="D22">
            <v>39.67</v>
          </cell>
          <cell r="E22">
            <v>40.69</v>
          </cell>
          <cell r="F22">
            <v>33.659999999999997</v>
          </cell>
          <cell r="G22">
            <v>32.92</v>
          </cell>
          <cell r="H22">
            <v>36.53</v>
          </cell>
          <cell r="I22">
            <v>27.8</v>
          </cell>
          <cell r="J22">
            <v>22.39</v>
          </cell>
        </row>
        <row r="23">
          <cell r="B23" t="str">
            <v>Min</v>
          </cell>
          <cell r="C23">
            <v>35.42</v>
          </cell>
          <cell r="D23">
            <v>35.39</v>
          </cell>
          <cell r="E23">
            <v>32.619999999999997</v>
          </cell>
          <cell r="F23">
            <v>29.73</v>
          </cell>
          <cell r="G23">
            <v>29.49</v>
          </cell>
          <cell r="H23">
            <v>28.61</v>
          </cell>
          <cell r="I23">
            <v>23.41</v>
          </cell>
          <cell r="J23">
            <v>18.03</v>
          </cell>
        </row>
        <row r="24">
          <cell r="B24">
            <v>2018</v>
          </cell>
          <cell r="C24">
            <v>34.380000000000003</v>
          </cell>
          <cell r="D24">
            <v>36.57</v>
          </cell>
          <cell r="E24">
            <v>33.58</v>
          </cell>
          <cell r="F24">
            <v>31.05</v>
          </cell>
          <cell r="G24">
            <v>31.02</v>
          </cell>
          <cell r="H24">
            <v>39.14</v>
          </cell>
          <cell r="I24">
            <v>25.97</v>
          </cell>
          <cell r="J24">
            <v>24.82</v>
          </cell>
        </row>
        <row r="48">
          <cell r="C48" t="str">
            <v>Sykehjem</v>
          </cell>
          <cell r="D48" t="str">
            <v>Barnehager</v>
          </cell>
          <cell r="E48" t="str">
            <v>Rutebuss og persontrafikk</v>
          </cell>
          <cell r="F48" t="str">
            <v>Næringsmiddelindustri</v>
          </cell>
          <cell r="G48" t="str">
            <v>Bygg og anlegg</v>
          </cell>
          <cell r="H48" t="str">
            <v>Øvrige næringer</v>
          </cell>
          <cell r="I48" t="str">
            <v>Sykehus</v>
          </cell>
          <cell r="J48" t="str">
            <v>Leverandørindustri olje og gass</v>
          </cell>
        </row>
        <row r="49">
          <cell r="B49">
            <v>2022</v>
          </cell>
          <cell r="C49">
            <v>0.99</v>
          </cell>
          <cell r="D49">
            <v>0.92</v>
          </cell>
          <cell r="E49">
            <v>0.89</v>
          </cell>
          <cell r="F49">
            <v>0.73</v>
          </cell>
          <cell r="G49">
            <v>0.72</v>
          </cell>
          <cell r="H49">
            <v>0.57999999999999996</v>
          </cell>
          <cell r="I49">
            <v>0.42</v>
          </cell>
          <cell r="J49">
            <v>0.36</v>
          </cell>
        </row>
        <row r="50">
          <cell r="B50" t="str">
            <v>Maks</v>
          </cell>
          <cell r="C50">
            <v>1.01</v>
          </cell>
          <cell r="D50">
            <v>0.95</v>
          </cell>
          <cell r="E50">
            <v>1.2</v>
          </cell>
          <cell r="F50">
            <v>0.81</v>
          </cell>
          <cell r="G50">
            <v>0.79</v>
          </cell>
          <cell r="H50">
            <v>0.66</v>
          </cell>
          <cell r="I50">
            <v>0.52</v>
          </cell>
          <cell r="J50">
            <v>0.41</v>
          </cell>
        </row>
        <row r="51">
          <cell r="B51" t="str">
            <v>Min</v>
          </cell>
          <cell r="C51">
            <v>0.95</v>
          </cell>
          <cell r="D51">
            <v>0.75</v>
          </cell>
          <cell r="E51">
            <v>0.89</v>
          </cell>
          <cell r="F51">
            <v>0.72</v>
          </cell>
          <cell r="G51">
            <v>0.72</v>
          </cell>
          <cell r="H51">
            <v>0.57999999999999996</v>
          </cell>
          <cell r="I51">
            <v>0.38</v>
          </cell>
          <cell r="J51">
            <v>0.36</v>
          </cell>
        </row>
        <row r="52">
          <cell r="B52">
            <v>2018</v>
          </cell>
          <cell r="C52">
            <v>0.97</v>
          </cell>
          <cell r="D52">
            <v>0.91</v>
          </cell>
          <cell r="E52">
            <v>0.9</v>
          </cell>
          <cell r="F52">
            <v>0.68</v>
          </cell>
          <cell r="G52">
            <v>0.72</v>
          </cell>
          <cell r="H52">
            <v>0.6</v>
          </cell>
          <cell r="I52">
            <v>0.59</v>
          </cell>
          <cell r="J52">
            <v>0.61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tall"/>
      <sheetName val="Alder"/>
      <sheetName val="Kjønn"/>
      <sheetName val="Næring"/>
      <sheetName val="IA-bransje"/>
      <sheetName val="alder x kjønn"/>
      <sheetName val="Fordeling"/>
    </sheetNames>
    <sheetDataSet>
      <sheetData sheetId="0"/>
      <sheetData sheetId="1">
        <row r="1">
          <cell r="M1" t="str">
            <v>61 år</v>
          </cell>
          <cell r="N1" t="str">
            <v>62 år</v>
          </cell>
          <cell r="O1" t="str">
            <v>63 år</v>
          </cell>
          <cell r="P1" t="str">
            <v>64 år</v>
          </cell>
          <cell r="Q1" t="str">
            <v>65 år</v>
          </cell>
          <cell r="R1" t="str">
            <v>66 år</v>
          </cell>
        </row>
        <row r="2">
          <cell r="L2">
            <v>2016</v>
          </cell>
          <cell r="M2">
            <v>4.4684601824174143E-2</v>
          </cell>
          <cell r="N2">
            <v>0.16440673869431754</v>
          </cell>
          <cell r="O2">
            <v>0.10992027567678066</v>
          </cell>
          <cell r="P2">
            <v>0.13299459105064743</v>
          </cell>
          <cell r="Q2">
            <v>0.17715827338129497</v>
          </cell>
          <cell r="R2">
            <v>0.12324822986749713</v>
          </cell>
        </row>
        <row r="3">
          <cell r="L3">
            <v>2017</v>
          </cell>
          <cell r="M3">
            <v>4.0021426385062751E-2</v>
          </cell>
          <cell r="N3">
            <v>0.1558859451334085</v>
          </cell>
          <cell r="O3">
            <v>0.10453327118051509</v>
          </cell>
          <cell r="P3">
            <v>0.12822324267043447</v>
          </cell>
          <cell r="Q3">
            <v>0.17025281417235652</v>
          </cell>
          <cell r="R3">
            <v>0.11456438094669967</v>
          </cell>
        </row>
        <row r="4">
          <cell r="L4">
            <v>2018</v>
          </cell>
          <cell r="M4">
            <v>3.5540480755050875E-2</v>
          </cell>
          <cell r="N4">
            <v>0.15239162246204499</v>
          </cell>
          <cell r="O4">
            <v>9.9178174092916641E-2</v>
          </cell>
          <cell r="P4">
            <v>0.12482029328136482</v>
          </cell>
          <cell r="Q4">
            <v>0.17132494132707488</v>
          </cell>
          <cell r="R4">
            <v>0.10748009353817009</v>
          </cell>
        </row>
        <row r="5">
          <cell r="L5">
            <v>2019</v>
          </cell>
          <cell r="M5">
            <v>3.7052780729720153E-2</v>
          </cell>
          <cell r="N5">
            <v>0.1426345576610224</v>
          </cell>
          <cell r="O5">
            <v>9.3946347593290722E-2</v>
          </cell>
          <cell r="P5">
            <v>0.120795903976454</v>
          </cell>
          <cell r="Q5">
            <v>0.17031233381784663</v>
          </cell>
          <cell r="R5">
            <v>0.11444327581795957</v>
          </cell>
        </row>
        <row r="6">
          <cell r="L6">
            <v>2020</v>
          </cell>
          <cell r="M6">
            <v>3.977551736232901E-2</v>
          </cell>
          <cell r="N6">
            <v>0.15017934892954632</v>
          </cell>
          <cell r="O6">
            <v>0.10711472114313657</v>
          </cell>
          <cell r="P6">
            <v>0.13697200941962023</v>
          </cell>
          <cell r="Q6">
            <v>0.19377551020408162</v>
          </cell>
          <cell r="R6">
            <v>0.1274975943850116</v>
          </cell>
        </row>
        <row r="7">
          <cell r="L7">
            <v>2021</v>
          </cell>
          <cell r="M7">
            <v>3.5826210826210826E-2</v>
          </cell>
          <cell r="N7">
            <v>0.1418348583202251</v>
          </cell>
          <cell r="O7">
            <v>9.7434240637536015E-2</v>
          </cell>
          <cell r="P7">
            <v>0.12534534534534533</v>
          </cell>
          <cell r="Q7">
            <v>0.18281271038104213</v>
          </cell>
          <cell r="R7">
            <v>0.12050439817392272</v>
          </cell>
        </row>
        <row r="8">
          <cell r="L8">
            <v>2022</v>
          </cell>
          <cell r="M8">
            <v>3.0908962895162994E-2</v>
          </cell>
          <cell r="N8">
            <v>0.13080770411968587</v>
          </cell>
          <cell r="O8">
            <v>8.9407065414742956E-2</v>
          </cell>
          <cell r="P8">
            <v>0.12137280037291691</v>
          </cell>
          <cell r="Q8">
            <v>0.17851500789889416</v>
          </cell>
          <cell r="R8">
            <v>0.11819872476089267</v>
          </cell>
        </row>
      </sheetData>
      <sheetData sheetId="2"/>
      <sheetData sheetId="3"/>
      <sheetData sheetId="4">
        <row r="16">
          <cell r="AF16" t="str">
            <v>Barnehager</v>
          </cell>
          <cell r="AG16" t="str">
            <v>Næringsmiddelindustri</v>
          </cell>
          <cell r="AH16" t="str">
            <v>Sykehjem</v>
          </cell>
          <cell r="AI16" t="str">
            <v>Sykehus</v>
          </cell>
          <cell r="AJ16" t="str">
            <v>Øvrige bransjer</v>
          </cell>
          <cell r="AK16" t="str">
            <v>Bygg og anlegg</v>
          </cell>
          <cell r="AL16" t="str">
            <v>Leverandørindustri olje og gass</v>
          </cell>
          <cell r="AM16" t="str">
            <v>Rutebuss og persontrafikk</v>
          </cell>
        </row>
        <row r="17">
          <cell r="AE17">
            <v>2022</v>
          </cell>
          <cell r="AF17">
            <v>15.692989524576999</v>
          </cell>
          <cell r="AG17">
            <v>15.2078085642317</v>
          </cell>
          <cell r="AH17">
            <v>12.650176678445201</v>
          </cell>
          <cell r="AI17">
            <v>12.1302848847759</v>
          </cell>
          <cell r="AJ17">
            <v>11.8029806162538</v>
          </cell>
          <cell r="AK17">
            <v>11.1845274967307</v>
          </cell>
          <cell r="AL17">
            <v>11.193415637860101</v>
          </cell>
          <cell r="AM17">
            <v>9.1714285714285708</v>
          </cell>
        </row>
        <row r="18">
          <cell r="AE18" t="str">
            <v>Maks</v>
          </cell>
          <cell r="AF18">
            <v>15.692989524576999</v>
          </cell>
          <cell r="AG18">
            <v>17.774851876234401</v>
          </cell>
          <cell r="AH18">
            <v>12.9216539717084</v>
          </cell>
          <cell r="AI18">
            <v>12.744211287988399</v>
          </cell>
          <cell r="AJ18">
            <v>13.2370094188877</v>
          </cell>
          <cell r="AK18">
            <v>13.792323354196499</v>
          </cell>
          <cell r="AL18">
            <v>21.001683501683502</v>
          </cell>
          <cell r="AM18">
            <v>14.093567251462</v>
          </cell>
        </row>
        <row r="19">
          <cell r="AE19" t="str">
            <v>Min</v>
          </cell>
          <cell r="AF19">
            <v>12.244897959183699</v>
          </cell>
          <cell r="AG19">
            <v>15.2078085642317</v>
          </cell>
          <cell r="AH19">
            <v>11.416893732969999</v>
          </cell>
          <cell r="AI19">
            <v>11.881097838971501</v>
          </cell>
          <cell r="AJ19">
            <v>11.8029806162538</v>
          </cell>
          <cell r="AK19">
            <v>11.1845274967307</v>
          </cell>
          <cell r="AL19">
            <v>11.193415637860101</v>
          </cell>
          <cell r="AM19">
            <v>9.1714285714285708</v>
          </cell>
        </row>
        <row r="20">
          <cell r="AE20">
            <v>2018</v>
          </cell>
          <cell r="AF20">
            <v>12.94795221843</v>
          </cell>
          <cell r="AG20">
            <v>16.829679595278201</v>
          </cell>
          <cell r="AH20">
            <v>10.961328976034901</v>
          </cell>
          <cell r="AI20">
            <v>11.365334329473299</v>
          </cell>
          <cell r="AJ20">
            <v>12.329292351879101</v>
          </cell>
          <cell r="AK20">
            <v>13.093058098884599</v>
          </cell>
          <cell r="AL20">
            <v>17.1428571428571</v>
          </cell>
          <cell r="AM20">
            <v>10.7604448452059</v>
          </cell>
        </row>
      </sheetData>
      <sheetData sheetId="5"/>
      <sheetData sheetId="6">
        <row r="27">
          <cell r="B27" t="str">
            <v>Ansatt</v>
          </cell>
          <cell r="C27" t="str">
            <v>Alderspensjon</v>
          </cell>
          <cell r="D27" t="str">
            <v>AFP</v>
          </cell>
          <cell r="E27" t="str">
            <v>Uføretrygd</v>
          </cell>
          <cell r="F27" t="str">
            <v>AAP</v>
          </cell>
          <cell r="G27" t="str">
            <v>Død</v>
          </cell>
          <cell r="H27" t="str">
            <v>Ukjent</v>
          </cell>
        </row>
        <row r="28">
          <cell r="A28" t="str">
            <v>61 år</v>
          </cell>
          <cell r="B28">
            <v>0.8952334013940717</v>
          </cell>
          <cell r="C28">
            <v>1.6193761881292686E-2</v>
          </cell>
          <cell r="D28">
            <v>1.4715201013870308E-2</v>
          </cell>
          <cell r="E28">
            <v>2.3304935576990777E-2</v>
          </cell>
          <cell r="F28">
            <v>1.309582482574104E-2</v>
          </cell>
          <cell r="G28">
            <v>2.1122298106033936E-3</v>
          </cell>
          <cell r="H28">
            <v>3.5344645497429994E-2</v>
          </cell>
        </row>
        <row r="29">
          <cell r="A29" t="str">
            <v>62 år</v>
          </cell>
          <cell r="B29">
            <v>0.79686745930768221</v>
          </cell>
          <cell r="C29">
            <v>6.6226473039968412E-2</v>
          </cell>
          <cell r="D29">
            <v>6.4581231079717458E-2</v>
          </cell>
          <cell r="E29">
            <v>2.399859606019392E-2</v>
          </cell>
          <cell r="F29">
            <v>1.0573421664546133E-2</v>
          </cell>
          <cell r="G29">
            <v>2.6323871364015267E-3</v>
          </cell>
          <cell r="H29">
            <v>3.5120431711490263E-2</v>
          </cell>
        </row>
        <row r="30">
          <cell r="A30" t="str">
            <v>63 år</v>
          </cell>
          <cell r="B30">
            <v>0.84616382217149977</v>
          </cell>
          <cell r="C30">
            <v>5.3898428178658503E-2</v>
          </cell>
          <cell r="D30">
            <v>3.5508637236084453E-2</v>
          </cell>
          <cell r="E30">
            <v>2.3240130725735331E-2</v>
          </cell>
          <cell r="F30">
            <v>9.1819266483373976E-3</v>
          </cell>
          <cell r="G30">
            <v>2.9568916325154329E-3</v>
          </cell>
          <cell r="H30">
            <v>2.9050163407169149E-2</v>
          </cell>
        </row>
        <row r="31">
          <cell r="A31" t="str">
            <v>64 år</v>
          </cell>
          <cell r="B31">
            <v>0.80893835217340637</v>
          </cell>
          <cell r="C31">
            <v>7.7263722176902458E-2</v>
          </cell>
          <cell r="D31">
            <v>4.4109078196014451E-2</v>
          </cell>
          <cell r="E31">
            <v>2.6628598065493531E-2</v>
          </cell>
          <cell r="F31">
            <v>7.2252651206153127E-3</v>
          </cell>
          <cell r="G31">
            <v>3.4669618925533153E-3</v>
          </cell>
          <cell r="H31">
            <v>3.2368022375014571E-2</v>
          </cell>
        </row>
        <row r="32">
          <cell r="A32" t="str">
            <v>65 år</v>
          </cell>
          <cell r="B32">
            <v>0.71784491837809372</v>
          </cell>
          <cell r="C32">
            <v>0.11137440758293839</v>
          </cell>
          <cell r="D32">
            <v>6.714060031595577E-2</v>
          </cell>
          <cell r="E32">
            <v>3.077277514481306E-2</v>
          </cell>
          <cell r="F32">
            <v>6.1216429699842024E-3</v>
          </cell>
          <cell r="G32">
            <v>2.8962611901000527E-3</v>
          </cell>
          <cell r="H32">
            <v>6.384939441811488E-2</v>
          </cell>
        </row>
        <row r="33">
          <cell r="A33" t="str">
            <v>66 år</v>
          </cell>
          <cell r="B33">
            <v>0.82048352816153025</v>
          </cell>
          <cell r="C33">
            <v>9.0356004250797026E-2</v>
          </cell>
          <cell r="D33">
            <v>2.7842720510095644E-2</v>
          </cell>
          <cell r="E33">
            <v>2.1944739638682254E-2</v>
          </cell>
          <cell r="F33">
            <v>2.8427205100956428E-3</v>
          </cell>
          <cell r="G33">
            <v>2.1519659936238044E-3</v>
          </cell>
          <cell r="H33">
            <v>3.4378320935175455E-2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e AAP kjønn"/>
      <sheetName val="Nye uføre kjønn"/>
      <sheetName val="Komb. AAP og arb."/>
      <sheetName val="Komb. uføre og arb."/>
    </sheetNames>
    <sheetDataSet>
      <sheetData sheetId="0">
        <row r="4"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</row>
        <row r="5">
          <cell r="C5" t="str">
            <v>I alt</v>
          </cell>
          <cell r="D5">
            <v>55521</v>
          </cell>
          <cell r="E5">
            <v>52392</v>
          </cell>
          <cell r="F5">
            <v>50748</v>
          </cell>
          <cell r="G5">
            <v>53511</v>
          </cell>
          <cell r="H5">
            <v>54822</v>
          </cell>
          <cell r="I5">
            <v>52812</v>
          </cell>
          <cell r="J5">
            <v>51158</v>
          </cell>
          <cell r="K5">
            <v>49258</v>
          </cell>
          <cell r="L5">
            <v>54880</v>
          </cell>
          <cell r="M5">
            <v>57349</v>
          </cell>
          <cell r="N5">
            <v>57677</v>
          </cell>
          <cell r="O5">
            <v>57249</v>
          </cell>
        </row>
        <row r="6">
          <cell r="C6" t="str">
            <v>Kvinner</v>
          </cell>
          <cell r="D6">
            <v>30345</v>
          </cell>
          <cell r="E6">
            <v>29641</v>
          </cell>
          <cell r="F6">
            <v>28807</v>
          </cell>
          <cell r="G6">
            <v>30136</v>
          </cell>
          <cell r="H6">
            <v>31193</v>
          </cell>
          <cell r="I6">
            <v>29502</v>
          </cell>
          <cell r="J6">
            <v>29048</v>
          </cell>
          <cell r="K6">
            <v>28230</v>
          </cell>
          <cell r="L6">
            <v>31461</v>
          </cell>
          <cell r="M6">
            <v>32554</v>
          </cell>
          <cell r="N6">
            <v>33022</v>
          </cell>
          <cell r="O6">
            <v>32939</v>
          </cell>
        </row>
        <row r="7">
          <cell r="C7" t="str">
            <v>Menn</v>
          </cell>
          <cell r="D7">
            <v>25168</v>
          </cell>
          <cell r="E7">
            <v>22741</v>
          </cell>
          <cell r="F7">
            <v>21927</v>
          </cell>
          <cell r="G7">
            <v>23366</v>
          </cell>
          <cell r="H7">
            <v>23623</v>
          </cell>
          <cell r="I7">
            <v>23302</v>
          </cell>
          <cell r="J7">
            <v>22105</v>
          </cell>
          <cell r="K7">
            <v>21025</v>
          </cell>
          <cell r="L7">
            <v>23414</v>
          </cell>
          <cell r="M7">
            <v>24783</v>
          </cell>
          <cell r="N7">
            <v>24651</v>
          </cell>
          <cell r="O7">
            <v>24308</v>
          </cell>
        </row>
      </sheetData>
      <sheetData sheetId="1">
        <row r="4">
          <cell r="B4">
            <v>2011</v>
          </cell>
          <cell r="C4">
            <v>2012</v>
          </cell>
          <cell r="D4">
            <v>2013</v>
          </cell>
          <cell r="E4">
            <v>2014</v>
          </cell>
          <cell r="F4">
            <v>2015</v>
          </cell>
          <cell r="G4">
            <v>2016</v>
          </cell>
          <cell r="H4">
            <v>2017</v>
          </cell>
          <cell r="I4">
            <v>2018</v>
          </cell>
          <cell r="J4">
            <v>2019</v>
          </cell>
          <cell r="K4">
            <v>2020</v>
          </cell>
          <cell r="L4">
            <v>2021</v>
          </cell>
          <cell r="M4">
            <v>2022</v>
          </cell>
        </row>
        <row r="5">
          <cell r="A5" t="str">
            <v>I alt</v>
          </cell>
          <cell r="B5">
            <v>30957</v>
          </cell>
          <cell r="C5">
            <v>29250</v>
          </cell>
          <cell r="D5">
            <v>23903</v>
          </cell>
          <cell r="E5">
            <v>32090</v>
          </cell>
          <cell r="F5">
            <v>30115</v>
          </cell>
          <cell r="G5">
            <v>29418</v>
          </cell>
          <cell r="H5">
            <v>31687</v>
          </cell>
          <cell r="I5">
            <v>36669</v>
          </cell>
          <cell r="J5">
            <v>36685</v>
          </cell>
          <cell r="K5">
            <v>28975</v>
          </cell>
          <cell r="L5">
            <v>28114</v>
          </cell>
          <cell r="M5">
            <v>28671</v>
          </cell>
        </row>
        <row r="6">
          <cell r="A6" t="str">
            <v>Menn</v>
          </cell>
          <cell r="B6">
            <v>13244</v>
          </cell>
          <cell r="C6">
            <v>12140</v>
          </cell>
          <cell r="D6">
            <v>9974</v>
          </cell>
          <cell r="E6">
            <v>12860</v>
          </cell>
          <cell r="F6">
            <v>12854</v>
          </cell>
          <cell r="G6">
            <v>12588</v>
          </cell>
          <cell r="H6">
            <v>13547</v>
          </cell>
          <cell r="I6">
            <v>15210</v>
          </cell>
          <cell r="J6">
            <v>15406</v>
          </cell>
          <cell r="K6">
            <v>12298</v>
          </cell>
          <cell r="L6">
            <v>11804</v>
          </cell>
          <cell r="M6">
            <v>12111</v>
          </cell>
        </row>
        <row r="7">
          <cell r="A7" t="str">
            <v>Kvinner</v>
          </cell>
          <cell r="B7">
            <v>17713</v>
          </cell>
          <cell r="C7">
            <v>17110</v>
          </cell>
          <cell r="D7">
            <v>13929</v>
          </cell>
          <cell r="E7">
            <v>19230</v>
          </cell>
          <cell r="F7">
            <v>17261</v>
          </cell>
          <cell r="G7">
            <v>16830</v>
          </cell>
          <cell r="H7">
            <v>18140</v>
          </cell>
          <cell r="I7">
            <v>21459</v>
          </cell>
          <cell r="J7">
            <v>21279</v>
          </cell>
          <cell r="K7">
            <v>16677</v>
          </cell>
          <cell r="L7">
            <v>16310</v>
          </cell>
          <cell r="M7">
            <v>16560</v>
          </cell>
        </row>
      </sheetData>
      <sheetData sheetId="2">
        <row r="5">
          <cell r="B5" t="str">
            <v>I arbeid i løpet av året</v>
          </cell>
          <cell r="C5" t="str">
            <v>I arbeid hele året</v>
          </cell>
        </row>
        <row r="10">
          <cell r="A10">
            <v>2015</v>
          </cell>
          <cell r="B10">
            <v>28.032245172484377</v>
          </cell>
          <cell r="C10">
            <v>13.114466463266043</v>
          </cell>
        </row>
        <row r="11">
          <cell r="A11">
            <v>2016</v>
          </cell>
          <cell r="B11">
            <v>28.603947614777443</v>
          </cell>
          <cell r="C11">
            <v>13.509198947565507</v>
          </cell>
        </row>
        <row r="12">
          <cell r="A12">
            <v>2017</v>
          </cell>
          <cell r="B12">
            <v>29.275841990745</v>
          </cell>
          <cell r="C12">
            <v>13.99895804602985</v>
          </cell>
        </row>
        <row r="13">
          <cell r="A13">
            <v>2018</v>
          </cell>
          <cell r="B13">
            <v>31.220977547991769</v>
          </cell>
          <cell r="C13">
            <v>14.945665182632005</v>
          </cell>
        </row>
        <row r="14">
          <cell r="A14">
            <v>2019</v>
          </cell>
          <cell r="B14">
            <v>32.033922063358567</v>
          </cell>
          <cell r="C14">
            <v>15.543874404261285</v>
          </cell>
        </row>
        <row r="15">
          <cell r="A15">
            <v>2020</v>
          </cell>
          <cell r="B15">
            <v>30.030770828735022</v>
          </cell>
          <cell r="C15">
            <v>13.491125796860596</v>
          </cell>
        </row>
        <row r="16">
          <cell r="A16">
            <v>2021</v>
          </cell>
          <cell r="B16">
            <v>30.509074185445929</v>
          </cell>
          <cell r="C16">
            <v>14.004551833115176</v>
          </cell>
        </row>
        <row r="17">
          <cell r="A17">
            <v>2022</v>
          </cell>
          <cell r="B17">
            <v>31.449373592496226</v>
          </cell>
          <cell r="C17">
            <v>14.665369394582067</v>
          </cell>
        </row>
      </sheetData>
      <sheetData sheetId="3">
        <row r="5">
          <cell r="B5" t="str">
            <v>I arbeid i løpet av året</v>
          </cell>
          <cell r="C5" t="str">
            <v>I arbeid hele året</v>
          </cell>
        </row>
        <row r="10">
          <cell r="A10">
            <v>2015</v>
          </cell>
          <cell r="B10">
            <v>21.5</v>
          </cell>
          <cell r="C10">
            <v>18.600000000000001</v>
          </cell>
        </row>
        <row r="11">
          <cell r="A11">
            <v>2016</v>
          </cell>
          <cell r="B11">
            <v>20.9</v>
          </cell>
          <cell r="C11">
            <v>17.600000000000001</v>
          </cell>
        </row>
        <row r="12">
          <cell r="A12">
            <v>2017</v>
          </cell>
          <cell r="B12">
            <v>21.1</v>
          </cell>
          <cell r="C12">
            <v>17.7</v>
          </cell>
        </row>
        <row r="13">
          <cell r="A13">
            <v>2018</v>
          </cell>
          <cell r="B13">
            <v>20.5</v>
          </cell>
          <cell r="C13">
            <v>16.399999999999999</v>
          </cell>
        </row>
        <row r="14">
          <cell r="A14">
            <v>2019</v>
          </cell>
          <cell r="B14">
            <v>20.5</v>
          </cell>
          <cell r="C14">
            <v>16.3</v>
          </cell>
        </row>
        <row r="15">
          <cell r="A15">
            <v>2020</v>
          </cell>
          <cell r="B15">
            <v>19.899999999999999</v>
          </cell>
          <cell r="C15">
            <v>16</v>
          </cell>
        </row>
        <row r="16">
          <cell r="A16">
            <v>2021</v>
          </cell>
          <cell r="B16">
            <v>19.899999999999999</v>
          </cell>
          <cell r="C16">
            <v>15.4</v>
          </cell>
        </row>
        <row r="17">
          <cell r="A17">
            <v>2022</v>
          </cell>
          <cell r="B17">
            <v>20.399999999999999</v>
          </cell>
          <cell r="C17">
            <v>15.8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3562-F0ED-44DE-B5BB-0B06693DAB8E}">
  <dimension ref="A1:O6"/>
  <sheetViews>
    <sheetView tabSelected="1" workbookViewId="0"/>
  </sheetViews>
  <sheetFormatPr baseColWidth="10" defaultRowHeight="15" x14ac:dyDescent="0.25"/>
  <sheetData>
    <row r="1" spans="1:15" x14ac:dyDescent="0.25">
      <c r="A1" t="s">
        <v>0</v>
      </c>
    </row>
    <row r="3" spans="1:15" x14ac:dyDescent="0.25">
      <c r="A3" s="9"/>
      <c r="B3" s="12">
        <v>2009</v>
      </c>
      <c r="C3" s="11">
        <v>2010</v>
      </c>
      <c r="D3" s="11">
        <v>2011</v>
      </c>
      <c r="E3" s="11">
        <v>2012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  <c r="K3" s="11">
        <v>2018</v>
      </c>
      <c r="L3" s="11">
        <v>2019</v>
      </c>
      <c r="M3" s="11">
        <v>2020</v>
      </c>
      <c r="N3" s="11">
        <v>2021</v>
      </c>
      <c r="O3" s="12">
        <v>2022</v>
      </c>
    </row>
    <row r="4" spans="1:15" x14ac:dyDescent="0.25">
      <c r="A4" s="9" t="s">
        <v>56</v>
      </c>
      <c r="B4" s="10">
        <v>70.8</v>
      </c>
      <c r="C4" s="10">
        <v>69.8</v>
      </c>
      <c r="D4" s="10">
        <v>69.8</v>
      </c>
      <c r="E4" s="10">
        <v>69.8</v>
      </c>
      <c r="F4" s="10">
        <v>69.3</v>
      </c>
      <c r="G4" s="10">
        <v>68.900000000000006</v>
      </c>
      <c r="H4" s="10">
        <v>68.5</v>
      </c>
      <c r="I4" s="10">
        <v>67.8</v>
      </c>
      <c r="J4" s="10">
        <v>67.5</v>
      </c>
      <c r="K4" s="10">
        <v>68.2</v>
      </c>
      <c r="L4" s="10">
        <v>68.599999999999994</v>
      </c>
      <c r="M4" s="10">
        <v>68</v>
      </c>
      <c r="N4" s="10">
        <v>68.900000000000006</v>
      </c>
      <c r="O4" s="10">
        <v>70.3</v>
      </c>
    </row>
    <row r="5" spans="1:15" x14ac:dyDescent="0.25">
      <c r="A5" t="s">
        <v>57</v>
      </c>
      <c r="B5" s="10">
        <v>72.7</v>
      </c>
      <c r="C5" s="10">
        <v>71.5</v>
      </c>
      <c r="D5" s="10">
        <v>71.7</v>
      </c>
      <c r="E5" s="10">
        <v>71.7</v>
      </c>
      <c r="F5" s="10">
        <v>71.2</v>
      </c>
      <c r="G5" s="10">
        <v>71</v>
      </c>
      <c r="H5" s="10">
        <v>70.400000000000006</v>
      </c>
      <c r="I5" s="10">
        <v>69.3</v>
      </c>
      <c r="J5" s="10">
        <v>69</v>
      </c>
      <c r="K5" s="10">
        <v>70.2</v>
      </c>
      <c r="L5" s="10">
        <v>70.599999999999994</v>
      </c>
      <c r="M5" s="10">
        <v>70</v>
      </c>
      <c r="N5" s="10">
        <v>71.400000000000006</v>
      </c>
      <c r="O5" s="10">
        <v>73.099999999999994</v>
      </c>
    </row>
    <row r="6" spans="1:15" x14ac:dyDescent="0.25">
      <c r="A6" t="s">
        <v>58</v>
      </c>
      <c r="B6" s="10">
        <v>68.900000000000006</v>
      </c>
      <c r="C6" s="10">
        <v>67.900000000000006</v>
      </c>
      <c r="D6" s="10">
        <v>67.8</v>
      </c>
      <c r="E6" s="10">
        <v>67.8</v>
      </c>
      <c r="F6" s="10">
        <v>67.2</v>
      </c>
      <c r="G6" s="10">
        <v>66.8</v>
      </c>
      <c r="H6" s="10">
        <v>66.5</v>
      </c>
      <c r="I6" s="10">
        <v>66.2</v>
      </c>
      <c r="J6" s="10">
        <v>65.900000000000006</v>
      </c>
      <c r="K6" s="10">
        <v>66.2</v>
      </c>
      <c r="L6" s="10">
        <v>66.5</v>
      </c>
      <c r="M6" s="10">
        <v>65.900000000000006</v>
      </c>
      <c r="N6" s="10">
        <v>66.400000000000006</v>
      </c>
      <c r="O6" s="10">
        <v>67.400000000000006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82A4A-5889-4528-A4DF-B273A8CC72DB}">
  <dimension ref="A1:P94"/>
  <sheetViews>
    <sheetView topLeftCell="A57" workbookViewId="0">
      <selection activeCell="H13" sqref="H13"/>
    </sheetView>
  </sheetViews>
  <sheetFormatPr baseColWidth="10" defaultRowHeight="15" x14ac:dyDescent="0.25"/>
  <sheetData>
    <row r="1" spans="1:6" x14ac:dyDescent="0.25">
      <c r="A1" t="s">
        <v>10</v>
      </c>
    </row>
    <row r="3" spans="1:6" x14ac:dyDescent="0.25">
      <c r="B3" t="s">
        <v>97</v>
      </c>
      <c r="C3" t="s">
        <v>98</v>
      </c>
      <c r="D3" t="s">
        <v>99</v>
      </c>
      <c r="E3" t="s">
        <v>100</v>
      </c>
      <c r="F3" t="s">
        <v>101</v>
      </c>
    </row>
    <row r="4" spans="1:6" x14ac:dyDescent="0.25">
      <c r="A4" s="25" t="s">
        <v>102</v>
      </c>
      <c r="C4" s="28">
        <v>6.55</v>
      </c>
      <c r="D4" s="28">
        <v>6.57</v>
      </c>
      <c r="E4" s="28">
        <v>6.53</v>
      </c>
      <c r="F4" s="28">
        <v>6.4</v>
      </c>
    </row>
    <row r="5" spans="1:6" x14ac:dyDescent="0.25">
      <c r="A5" s="25" t="s">
        <v>103</v>
      </c>
      <c r="C5" s="28">
        <v>6.5</v>
      </c>
      <c r="D5" s="28">
        <v>6.51</v>
      </c>
      <c r="E5" s="28">
        <v>6.48</v>
      </c>
      <c r="F5" s="28">
        <v>6.35</v>
      </c>
    </row>
    <row r="6" spans="1:6" x14ac:dyDescent="0.25">
      <c r="A6" s="25" t="s">
        <v>104</v>
      </c>
      <c r="C6" s="28">
        <v>6.45</v>
      </c>
      <c r="D6" s="28">
        <v>6.47</v>
      </c>
      <c r="E6" s="28">
        <v>6.44</v>
      </c>
      <c r="F6" s="28">
        <v>6.3</v>
      </c>
    </row>
    <row r="7" spans="1:6" x14ac:dyDescent="0.25">
      <c r="A7" s="25" t="s">
        <v>105</v>
      </c>
      <c r="C7" s="28">
        <v>6.5</v>
      </c>
      <c r="D7" s="28">
        <v>6.51</v>
      </c>
      <c r="E7" s="28">
        <v>6.48</v>
      </c>
      <c r="F7" s="28">
        <v>6.35</v>
      </c>
    </row>
    <row r="8" spans="1:6" x14ac:dyDescent="0.25">
      <c r="A8" s="25" t="s">
        <v>106</v>
      </c>
      <c r="B8">
        <v>6.61</v>
      </c>
      <c r="C8" s="28">
        <v>6.61</v>
      </c>
      <c r="D8" s="28">
        <v>6.62</v>
      </c>
      <c r="E8" s="28">
        <v>6.59</v>
      </c>
      <c r="F8" s="28">
        <v>6.45</v>
      </c>
    </row>
    <row r="9" spans="1:6" x14ac:dyDescent="0.25">
      <c r="A9" s="25" t="s">
        <v>107</v>
      </c>
      <c r="B9" s="29">
        <v>6.84</v>
      </c>
      <c r="C9" s="28">
        <v>6.84</v>
      </c>
      <c r="D9" s="28">
        <v>6.85</v>
      </c>
      <c r="E9" s="28">
        <v>6.82</v>
      </c>
      <c r="F9" s="28">
        <v>6.68</v>
      </c>
    </row>
    <row r="10" spans="1:6" x14ac:dyDescent="0.25">
      <c r="A10" s="25" t="s">
        <v>108</v>
      </c>
      <c r="B10" s="29">
        <v>6.79</v>
      </c>
      <c r="C10" s="28">
        <v>6.79</v>
      </c>
      <c r="D10" s="28">
        <v>6.8</v>
      </c>
      <c r="E10" s="28">
        <v>6.77</v>
      </c>
      <c r="F10" s="28">
        <v>6.63</v>
      </c>
    </row>
    <row r="11" spans="1:6" x14ac:dyDescent="0.25">
      <c r="A11" s="25" t="s">
        <v>109</v>
      </c>
      <c r="B11" s="29">
        <v>6.83</v>
      </c>
      <c r="C11" s="28">
        <v>6.83</v>
      </c>
      <c r="D11" s="28">
        <v>6.85</v>
      </c>
      <c r="E11" s="28">
        <v>6.82</v>
      </c>
      <c r="F11" s="28">
        <v>6.68</v>
      </c>
    </row>
    <row r="12" spans="1:6" x14ac:dyDescent="0.25">
      <c r="A12" s="25" t="s">
        <v>110</v>
      </c>
      <c r="B12" s="29">
        <v>6.93</v>
      </c>
      <c r="C12" s="28">
        <v>6.93</v>
      </c>
      <c r="D12" s="28">
        <v>6.94</v>
      </c>
      <c r="E12" s="28">
        <v>6.9</v>
      </c>
      <c r="F12" s="28">
        <v>6.76</v>
      </c>
    </row>
    <row r="13" spans="1:6" x14ac:dyDescent="0.25">
      <c r="A13" s="25" t="s">
        <v>111</v>
      </c>
      <c r="B13" s="29">
        <v>7.08</v>
      </c>
      <c r="C13" s="28">
        <v>7.07</v>
      </c>
      <c r="D13" s="28">
        <v>7.09</v>
      </c>
      <c r="E13" s="28">
        <v>7.05</v>
      </c>
      <c r="F13" s="28">
        <v>6.9</v>
      </c>
    </row>
    <row r="14" spans="1:6" x14ac:dyDescent="0.25">
      <c r="A14" s="25" t="s">
        <v>112</v>
      </c>
      <c r="B14" s="29">
        <v>7.27</v>
      </c>
      <c r="C14" s="28">
        <v>7.26</v>
      </c>
      <c r="D14" s="28">
        <v>7.28</v>
      </c>
      <c r="E14" s="28">
        <v>7.25</v>
      </c>
      <c r="F14" s="28">
        <v>7.1</v>
      </c>
    </row>
    <row r="15" spans="1:6" x14ac:dyDescent="0.25">
      <c r="A15" s="25" t="s">
        <v>113</v>
      </c>
      <c r="B15" s="29">
        <v>7.29</v>
      </c>
      <c r="C15" s="28">
        <v>7.29</v>
      </c>
      <c r="D15" s="28">
        <v>7.3</v>
      </c>
      <c r="E15" s="28">
        <v>7.27</v>
      </c>
      <c r="F15" s="28">
        <v>7.11</v>
      </c>
    </row>
    <row r="16" spans="1:6" x14ac:dyDescent="0.25">
      <c r="A16" s="25" t="s">
        <v>114</v>
      </c>
      <c r="B16" s="29">
        <v>7.47</v>
      </c>
      <c r="C16" s="28">
        <v>7.47</v>
      </c>
      <c r="D16" s="28">
        <v>7.48</v>
      </c>
      <c r="E16" s="28">
        <v>7.45</v>
      </c>
      <c r="F16" s="28">
        <v>7.29</v>
      </c>
    </row>
    <row r="17" spans="1:6" x14ac:dyDescent="0.25">
      <c r="A17" s="25" t="s">
        <v>115</v>
      </c>
      <c r="B17" s="29">
        <v>7.54</v>
      </c>
      <c r="C17" s="28">
        <v>7.54</v>
      </c>
      <c r="D17" s="28">
        <v>7.56</v>
      </c>
      <c r="E17" s="28">
        <v>7.52</v>
      </c>
      <c r="F17" s="28">
        <v>7.36</v>
      </c>
    </row>
    <row r="18" spans="1:6" x14ac:dyDescent="0.25">
      <c r="A18" s="25" t="s">
        <v>116</v>
      </c>
      <c r="B18" s="29">
        <v>7.52</v>
      </c>
      <c r="C18" s="28">
        <v>7.51</v>
      </c>
      <c r="D18" s="28">
        <v>7.53</v>
      </c>
      <c r="E18" s="28">
        <v>7.5</v>
      </c>
      <c r="F18" s="28">
        <v>7.34</v>
      </c>
    </row>
    <row r="19" spans="1:6" x14ac:dyDescent="0.25">
      <c r="A19" s="25" t="s">
        <v>117</v>
      </c>
      <c r="B19" s="29">
        <v>7.25</v>
      </c>
      <c r="C19" s="28">
        <v>7.25</v>
      </c>
      <c r="D19" s="28">
        <v>7.27</v>
      </c>
      <c r="E19" s="28">
        <v>7.23</v>
      </c>
      <c r="F19" s="28">
        <v>7.08</v>
      </c>
    </row>
    <row r="20" spans="1:6" x14ac:dyDescent="0.25">
      <c r="A20" s="25" t="s">
        <v>118</v>
      </c>
      <c r="B20" s="29">
        <v>6.91</v>
      </c>
      <c r="C20" s="28">
        <v>6.9</v>
      </c>
      <c r="D20" s="28">
        <v>6.92</v>
      </c>
      <c r="E20" s="28">
        <v>6.89</v>
      </c>
      <c r="F20" s="28">
        <v>6.74</v>
      </c>
    </row>
    <row r="21" spans="1:6" x14ac:dyDescent="0.25">
      <c r="A21" s="25" t="s">
        <v>119</v>
      </c>
      <c r="B21" s="29">
        <v>6.01</v>
      </c>
      <c r="C21" s="28">
        <v>6</v>
      </c>
      <c r="D21" s="28">
        <v>6.02</v>
      </c>
      <c r="E21" s="28">
        <v>6</v>
      </c>
      <c r="F21" s="28">
        <v>5.87</v>
      </c>
    </row>
    <row r="22" spans="1:6" x14ac:dyDescent="0.25">
      <c r="A22" s="25" t="s">
        <v>120</v>
      </c>
      <c r="B22" s="29">
        <v>5.86</v>
      </c>
      <c r="C22" s="28">
        <v>5.86</v>
      </c>
      <c r="D22" s="28">
        <v>5.87</v>
      </c>
      <c r="E22" s="28">
        <v>5.85</v>
      </c>
      <c r="F22" s="28">
        <v>5.72</v>
      </c>
    </row>
    <row r="23" spans="1:6" x14ac:dyDescent="0.25">
      <c r="A23" s="25" t="s">
        <v>121</v>
      </c>
      <c r="B23" s="29">
        <v>5.98</v>
      </c>
      <c r="C23" s="28">
        <v>5.98</v>
      </c>
      <c r="D23" s="28">
        <v>5.99</v>
      </c>
      <c r="E23" s="28">
        <v>5.98</v>
      </c>
      <c r="F23" s="28">
        <v>5.85</v>
      </c>
    </row>
    <row r="24" spans="1:6" x14ac:dyDescent="0.25">
      <c r="A24" s="25" t="s">
        <v>122</v>
      </c>
      <c r="B24" s="29">
        <v>6.03</v>
      </c>
      <c r="C24" s="28">
        <v>6.03</v>
      </c>
      <c r="D24" s="28">
        <v>6.04</v>
      </c>
      <c r="E24" s="28">
        <v>6.02</v>
      </c>
      <c r="F24" s="28">
        <v>5.9</v>
      </c>
    </row>
    <row r="25" spans="1:6" x14ac:dyDescent="0.25">
      <c r="A25" s="25" t="s">
        <v>123</v>
      </c>
      <c r="B25" s="29">
        <v>5.99</v>
      </c>
      <c r="C25" s="28">
        <v>5.99</v>
      </c>
      <c r="D25" s="28">
        <v>6</v>
      </c>
      <c r="E25" s="28">
        <v>5.99</v>
      </c>
      <c r="F25" s="28">
        <v>5.86</v>
      </c>
    </row>
    <row r="26" spans="1:6" x14ac:dyDescent="0.25">
      <c r="A26" s="25" t="s">
        <v>124</v>
      </c>
      <c r="B26" s="29">
        <v>6.2</v>
      </c>
      <c r="C26" s="28">
        <v>6.19</v>
      </c>
      <c r="D26" s="28">
        <v>6.21</v>
      </c>
      <c r="E26" s="28">
        <v>6.19</v>
      </c>
      <c r="F26" s="28">
        <v>6.05</v>
      </c>
    </row>
    <row r="27" spans="1:6" x14ac:dyDescent="0.25">
      <c r="A27" s="25" t="s">
        <v>125</v>
      </c>
      <c r="B27" s="29">
        <v>6.39</v>
      </c>
      <c r="C27" s="28">
        <v>6.38</v>
      </c>
      <c r="D27" s="28">
        <v>6.4</v>
      </c>
      <c r="E27" s="28">
        <v>6.38</v>
      </c>
      <c r="F27" s="28">
        <v>6.24</v>
      </c>
    </row>
    <row r="28" spans="1:6" x14ac:dyDescent="0.25">
      <c r="A28" s="25" t="s">
        <v>126</v>
      </c>
      <c r="B28" s="29">
        <v>6.32</v>
      </c>
      <c r="C28" s="28">
        <v>6.32</v>
      </c>
      <c r="D28" s="28">
        <v>6.33</v>
      </c>
      <c r="E28" s="28">
        <v>6.32</v>
      </c>
      <c r="F28" s="28">
        <v>6.18</v>
      </c>
    </row>
    <row r="29" spans="1:6" x14ac:dyDescent="0.25">
      <c r="A29" s="25" t="s">
        <v>127</v>
      </c>
      <c r="B29" s="29">
        <v>6.29</v>
      </c>
      <c r="C29" s="28">
        <v>6.28</v>
      </c>
      <c r="D29" s="28">
        <v>6.3</v>
      </c>
      <c r="E29" s="28">
        <v>6.28</v>
      </c>
      <c r="F29" s="28">
        <v>6.15</v>
      </c>
    </row>
    <row r="30" spans="1:6" x14ac:dyDescent="0.25">
      <c r="A30" s="25" t="s">
        <v>128</v>
      </c>
      <c r="B30" s="29">
        <v>6.23</v>
      </c>
      <c r="C30" s="28">
        <v>6.23</v>
      </c>
      <c r="D30" s="28">
        <v>6.24</v>
      </c>
      <c r="E30" s="28">
        <v>6.23</v>
      </c>
      <c r="F30" s="28">
        <v>6.09</v>
      </c>
    </row>
    <row r="31" spans="1:6" x14ac:dyDescent="0.25">
      <c r="A31" s="25" t="s">
        <v>129</v>
      </c>
      <c r="B31" s="29">
        <v>6.08</v>
      </c>
      <c r="C31" s="28">
        <v>6.07</v>
      </c>
      <c r="D31" s="28">
        <v>6.09</v>
      </c>
      <c r="E31" s="28">
        <v>6.07</v>
      </c>
      <c r="F31" s="28">
        <v>5.95</v>
      </c>
    </row>
    <row r="32" spans="1:6" x14ac:dyDescent="0.25">
      <c r="A32" s="25" t="s">
        <v>130</v>
      </c>
      <c r="B32" s="29">
        <v>6.14</v>
      </c>
      <c r="C32" s="28">
        <v>6.14</v>
      </c>
      <c r="D32" s="28">
        <v>6.15</v>
      </c>
      <c r="E32" s="28">
        <v>6.14</v>
      </c>
      <c r="F32" s="28">
        <v>6</v>
      </c>
    </row>
    <row r="33" spans="1:16" x14ac:dyDescent="0.25">
      <c r="A33" s="25" t="s">
        <v>131</v>
      </c>
      <c r="B33" s="29">
        <v>6.26</v>
      </c>
      <c r="C33" s="28">
        <v>6.25</v>
      </c>
      <c r="D33" s="28">
        <v>6.27</v>
      </c>
      <c r="E33" s="28">
        <v>6.26</v>
      </c>
      <c r="F33" s="28">
        <v>6.12</v>
      </c>
    </row>
    <row r="34" spans="1:16" x14ac:dyDescent="0.25">
      <c r="A34" s="25" t="s">
        <v>132</v>
      </c>
      <c r="B34" s="29">
        <v>6.3</v>
      </c>
      <c r="C34" s="28">
        <v>6.29</v>
      </c>
      <c r="D34" s="28">
        <v>6.31</v>
      </c>
      <c r="E34" s="28">
        <v>6.3</v>
      </c>
      <c r="F34" s="28">
        <v>6.15</v>
      </c>
    </row>
    <row r="35" spans="1:16" x14ac:dyDescent="0.25">
      <c r="A35" s="25" t="s">
        <v>133</v>
      </c>
      <c r="B35" s="29">
        <v>6.38</v>
      </c>
      <c r="C35" s="28">
        <v>6.37</v>
      </c>
      <c r="D35" s="28">
        <v>6.39</v>
      </c>
      <c r="E35" s="28">
        <v>6.38</v>
      </c>
      <c r="F35" s="28">
        <v>6.23</v>
      </c>
    </row>
    <row r="36" spans="1:16" x14ac:dyDescent="0.25">
      <c r="A36" s="25" t="s">
        <v>134</v>
      </c>
      <c r="B36" s="29">
        <v>6.42</v>
      </c>
      <c r="C36" s="28">
        <v>6.41</v>
      </c>
      <c r="D36" s="28">
        <v>6.43</v>
      </c>
      <c r="E36" s="28">
        <v>6.4</v>
      </c>
      <c r="F36" s="28">
        <v>6.27</v>
      </c>
    </row>
    <row r="37" spans="1:16" x14ac:dyDescent="0.25">
      <c r="A37" s="25" t="s">
        <v>135</v>
      </c>
      <c r="B37" s="29">
        <v>6.38</v>
      </c>
      <c r="C37" s="28">
        <v>6.38</v>
      </c>
      <c r="D37" s="28">
        <v>6.39</v>
      </c>
      <c r="E37" s="28">
        <v>6.37</v>
      </c>
      <c r="F37" s="28">
        <v>6.24</v>
      </c>
    </row>
    <row r="38" spans="1:16" x14ac:dyDescent="0.25">
      <c r="A38" s="25" t="s">
        <v>136</v>
      </c>
      <c r="B38" s="29">
        <v>6.46</v>
      </c>
      <c r="C38" s="28">
        <v>6.46</v>
      </c>
      <c r="D38" s="28">
        <v>6.47</v>
      </c>
      <c r="E38" s="28">
        <v>6.46</v>
      </c>
      <c r="F38" s="28">
        <v>6.31</v>
      </c>
    </row>
    <row r="39" spans="1:16" x14ac:dyDescent="0.25">
      <c r="A39" s="25" t="s">
        <v>137</v>
      </c>
      <c r="B39" s="29">
        <v>6.52</v>
      </c>
      <c r="C39" s="28">
        <v>6.51</v>
      </c>
      <c r="D39" s="28">
        <v>6.53</v>
      </c>
      <c r="E39" s="28">
        <v>6.51</v>
      </c>
      <c r="F39" s="28">
        <v>6.37</v>
      </c>
    </row>
    <row r="40" spans="1:16" x14ac:dyDescent="0.25">
      <c r="A40" s="25" t="s">
        <v>138</v>
      </c>
      <c r="B40" s="29">
        <v>6.71</v>
      </c>
      <c r="C40" s="28">
        <v>6.71</v>
      </c>
      <c r="D40" s="28">
        <v>6.72</v>
      </c>
      <c r="E40" s="28">
        <v>6.7</v>
      </c>
      <c r="F40" s="28">
        <v>6.56</v>
      </c>
      <c r="O40" t="s">
        <v>139</v>
      </c>
      <c r="P40" t="s">
        <v>140</v>
      </c>
    </row>
    <row r="41" spans="1:16" x14ac:dyDescent="0.25">
      <c r="A41" s="25" t="s">
        <v>141</v>
      </c>
      <c r="B41" s="29">
        <v>6.67</v>
      </c>
      <c r="C41" s="28">
        <v>6.67</v>
      </c>
      <c r="D41" s="28">
        <v>6.64</v>
      </c>
      <c r="E41" s="28">
        <v>6.62</v>
      </c>
      <c r="F41" s="28">
        <v>6.49</v>
      </c>
      <c r="O41">
        <v>2018</v>
      </c>
      <c r="P41">
        <v>2018</v>
      </c>
    </row>
    <row r="42" spans="1:16" x14ac:dyDescent="0.25">
      <c r="A42" s="25" t="s">
        <v>142</v>
      </c>
      <c r="B42" s="29">
        <v>6.38</v>
      </c>
      <c r="C42" s="28">
        <v>6.38</v>
      </c>
      <c r="D42" s="28">
        <v>6.39</v>
      </c>
      <c r="E42" s="28">
        <v>6.37</v>
      </c>
      <c r="F42" s="28">
        <v>6.24</v>
      </c>
      <c r="N42" t="s">
        <v>143</v>
      </c>
      <c r="O42" s="16">
        <f>AVERAGE(C75:C78)</f>
        <v>5.7475000000000005</v>
      </c>
      <c r="P42">
        <v>5.8</v>
      </c>
    </row>
    <row r="43" spans="1:16" x14ac:dyDescent="0.25">
      <c r="A43" s="25" t="s">
        <v>144</v>
      </c>
      <c r="B43" s="29">
        <v>6.18</v>
      </c>
      <c r="C43" s="28">
        <v>6.17</v>
      </c>
      <c r="D43" s="28">
        <v>6.19</v>
      </c>
      <c r="E43" s="28">
        <v>6.18</v>
      </c>
      <c r="F43" s="28">
        <v>6.04</v>
      </c>
      <c r="N43" t="s">
        <v>145</v>
      </c>
      <c r="O43" s="16">
        <f>AVERAGE(D75:D78)</f>
        <v>5.76</v>
      </c>
      <c r="P43">
        <v>5.8</v>
      </c>
    </row>
    <row r="44" spans="1:16" x14ac:dyDescent="0.25">
      <c r="A44" s="25" t="s">
        <v>146</v>
      </c>
      <c r="B44" s="29">
        <v>6.12</v>
      </c>
      <c r="C44" s="28">
        <v>6.12</v>
      </c>
      <c r="D44" s="28">
        <v>6.13</v>
      </c>
      <c r="E44" s="28">
        <v>6.12</v>
      </c>
      <c r="F44" s="28">
        <v>5.98</v>
      </c>
      <c r="N44" t="s">
        <v>147</v>
      </c>
      <c r="O44" s="16">
        <f>AVERAGE(E75:E78)</f>
        <v>5.7074999999999996</v>
      </c>
      <c r="P44">
        <v>5.7</v>
      </c>
    </row>
    <row r="45" spans="1:16" x14ac:dyDescent="0.25">
      <c r="A45" s="25" t="s">
        <v>148</v>
      </c>
      <c r="B45" s="29">
        <v>6.23</v>
      </c>
      <c r="C45" s="28">
        <v>6.23</v>
      </c>
      <c r="D45" s="28">
        <v>6.24</v>
      </c>
      <c r="E45" s="28">
        <v>6.23</v>
      </c>
      <c r="F45" s="28">
        <v>6.09</v>
      </c>
      <c r="N45" t="s">
        <v>149</v>
      </c>
      <c r="O45" s="16">
        <f>AVERAGE(F75:F78)</f>
        <v>5.6325000000000003</v>
      </c>
      <c r="P45">
        <v>5.7</v>
      </c>
    </row>
    <row r="46" spans="1:16" x14ac:dyDescent="0.25">
      <c r="A46" s="25" t="s">
        <v>150</v>
      </c>
      <c r="B46" s="29">
        <v>6.32</v>
      </c>
      <c r="C46" s="28">
        <v>6.31</v>
      </c>
      <c r="D46" s="28">
        <v>6.33</v>
      </c>
      <c r="E46" s="28">
        <v>6.31</v>
      </c>
      <c r="F46" s="28">
        <v>6.18</v>
      </c>
    </row>
    <row r="47" spans="1:16" x14ac:dyDescent="0.25">
      <c r="A47" s="25" t="s">
        <v>151</v>
      </c>
      <c r="B47" s="29">
        <v>6.29</v>
      </c>
      <c r="C47" s="28">
        <v>6.28</v>
      </c>
      <c r="D47" s="28">
        <v>6.3</v>
      </c>
      <c r="E47" s="28">
        <v>6.28</v>
      </c>
      <c r="F47" s="28">
        <v>6.14</v>
      </c>
    </row>
    <row r="48" spans="1:16" x14ac:dyDescent="0.25">
      <c r="A48" s="25" t="s">
        <v>152</v>
      </c>
      <c r="B48" s="29">
        <v>6.16</v>
      </c>
      <c r="C48" s="28">
        <v>6.16</v>
      </c>
      <c r="D48" s="28">
        <v>6.18</v>
      </c>
      <c r="E48" s="28">
        <v>6.16</v>
      </c>
      <c r="F48" s="28">
        <v>6.03</v>
      </c>
    </row>
    <row r="49" spans="1:10" x14ac:dyDescent="0.25">
      <c r="A49" s="25" t="s">
        <v>153</v>
      </c>
      <c r="B49" s="29">
        <v>5.9</v>
      </c>
      <c r="C49" s="28">
        <v>5.9</v>
      </c>
      <c r="D49" s="28">
        <v>5.91</v>
      </c>
      <c r="E49" s="28">
        <v>5.9</v>
      </c>
      <c r="F49" s="28">
        <v>5.77</v>
      </c>
    </row>
    <row r="50" spans="1:10" x14ac:dyDescent="0.25">
      <c r="A50" s="25" t="s">
        <v>154</v>
      </c>
      <c r="B50" s="29">
        <v>5.9</v>
      </c>
      <c r="C50" s="28">
        <v>5.9</v>
      </c>
      <c r="D50" s="28">
        <v>5.91</v>
      </c>
      <c r="E50" s="28">
        <v>5.91</v>
      </c>
      <c r="F50" s="28">
        <v>5.78</v>
      </c>
    </row>
    <row r="51" spans="1:10" x14ac:dyDescent="0.25">
      <c r="A51" s="25" t="s">
        <v>155</v>
      </c>
      <c r="B51" s="29">
        <v>5.86</v>
      </c>
      <c r="C51" s="28">
        <v>5.85</v>
      </c>
      <c r="D51" s="28">
        <v>5.87</v>
      </c>
      <c r="E51" s="28">
        <v>5.85</v>
      </c>
      <c r="F51" s="28">
        <v>5.73</v>
      </c>
    </row>
    <row r="52" spans="1:10" x14ac:dyDescent="0.25">
      <c r="A52" s="25" t="s">
        <v>156</v>
      </c>
      <c r="B52" s="29">
        <v>5.7</v>
      </c>
      <c r="C52" s="28">
        <v>5.7</v>
      </c>
      <c r="D52" s="28">
        <v>5.71</v>
      </c>
      <c r="E52" s="28">
        <v>5.7</v>
      </c>
      <c r="F52" s="28">
        <v>5.57</v>
      </c>
    </row>
    <row r="53" spans="1:10" x14ac:dyDescent="0.25">
      <c r="A53" s="25" t="s">
        <v>157</v>
      </c>
      <c r="B53" s="29">
        <v>5.79</v>
      </c>
      <c r="C53" s="28">
        <v>5.78</v>
      </c>
      <c r="D53" s="28">
        <v>5.79</v>
      </c>
      <c r="E53" s="28">
        <v>5.78</v>
      </c>
      <c r="F53" s="28">
        <v>5.65</v>
      </c>
    </row>
    <row r="54" spans="1:10" x14ac:dyDescent="0.25">
      <c r="A54" s="25" t="s">
        <v>158</v>
      </c>
      <c r="B54" s="29">
        <v>5.96</v>
      </c>
      <c r="C54" s="28">
        <v>5.96</v>
      </c>
      <c r="D54" s="28">
        <v>5.97</v>
      </c>
      <c r="E54" s="28">
        <v>5.97</v>
      </c>
      <c r="F54" s="28">
        <v>5.84</v>
      </c>
    </row>
    <row r="55" spans="1:10" x14ac:dyDescent="0.25">
      <c r="A55" s="25" t="s">
        <v>159</v>
      </c>
      <c r="B55" s="29">
        <v>5.86</v>
      </c>
      <c r="C55" s="28">
        <v>5.85</v>
      </c>
      <c r="D55" s="28">
        <v>5.87</v>
      </c>
      <c r="E55" s="28">
        <v>5.86</v>
      </c>
      <c r="F55" s="28">
        <v>5.73</v>
      </c>
    </row>
    <row r="56" spans="1:10" x14ac:dyDescent="0.25">
      <c r="A56" s="25" t="s">
        <v>160</v>
      </c>
      <c r="B56" s="29">
        <v>5.84</v>
      </c>
      <c r="C56" s="28">
        <v>5.84</v>
      </c>
      <c r="D56" s="28">
        <v>5.85</v>
      </c>
      <c r="E56" s="28">
        <v>5.84</v>
      </c>
      <c r="F56" s="28">
        <v>5.71</v>
      </c>
    </row>
    <row r="57" spans="1:10" ht="16.5" x14ac:dyDescent="0.3">
      <c r="A57" s="25" t="s">
        <v>161</v>
      </c>
      <c r="B57" s="29">
        <v>5.66</v>
      </c>
      <c r="C57" s="28">
        <v>5.66</v>
      </c>
      <c r="D57" s="28">
        <v>5.67</v>
      </c>
      <c r="E57" s="28">
        <v>5.66</v>
      </c>
      <c r="F57" s="28">
        <v>5.54</v>
      </c>
      <c r="J57" s="3" t="s">
        <v>162</v>
      </c>
    </row>
    <row r="58" spans="1:10" x14ac:dyDescent="0.25">
      <c r="A58" s="25" t="s">
        <v>163</v>
      </c>
      <c r="B58" s="29">
        <v>5.75</v>
      </c>
      <c r="C58" s="28">
        <v>5.74</v>
      </c>
      <c r="D58" s="28">
        <v>5.76</v>
      </c>
      <c r="E58" s="28">
        <v>5.75</v>
      </c>
      <c r="F58" s="28">
        <v>5.63</v>
      </c>
    </row>
    <row r="59" spans="1:10" x14ac:dyDescent="0.25">
      <c r="A59" s="25" t="s">
        <v>164</v>
      </c>
      <c r="B59" s="29">
        <v>5.82</v>
      </c>
      <c r="C59" s="28">
        <v>5.81</v>
      </c>
      <c r="D59" s="28">
        <v>5.83</v>
      </c>
      <c r="E59" s="28">
        <v>5.82</v>
      </c>
      <c r="F59" s="28">
        <v>5.69</v>
      </c>
    </row>
    <row r="60" spans="1:10" x14ac:dyDescent="0.25">
      <c r="A60" s="25" t="s">
        <v>165</v>
      </c>
      <c r="B60" s="29">
        <v>5.79</v>
      </c>
      <c r="C60" s="28">
        <v>5.79</v>
      </c>
      <c r="D60" s="28">
        <v>5.8</v>
      </c>
      <c r="E60" s="28">
        <v>5.79</v>
      </c>
      <c r="F60" s="28">
        <v>5.66</v>
      </c>
    </row>
    <row r="61" spans="1:10" x14ac:dyDescent="0.25">
      <c r="A61" s="25" t="s">
        <v>166</v>
      </c>
      <c r="B61" s="29">
        <v>5.9</v>
      </c>
      <c r="C61" s="28">
        <v>5.89</v>
      </c>
      <c r="D61" s="28">
        <v>5.9</v>
      </c>
      <c r="E61" s="28">
        <v>5.9</v>
      </c>
      <c r="F61" s="28">
        <v>5.77</v>
      </c>
    </row>
    <row r="62" spans="1:10" x14ac:dyDescent="0.25">
      <c r="A62" s="25" t="s">
        <v>167</v>
      </c>
      <c r="B62" s="29">
        <v>5.75</v>
      </c>
      <c r="C62" s="28">
        <v>5.74</v>
      </c>
      <c r="D62" s="28">
        <v>5.76</v>
      </c>
      <c r="E62" s="28">
        <v>5.75</v>
      </c>
      <c r="F62" s="28">
        <v>5.63</v>
      </c>
    </row>
    <row r="63" spans="1:10" x14ac:dyDescent="0.25">
      <c r="A63" s="25" t="s">
        <v>168</v>
      </c>
      <c r="B63" s="29">
        <v>5.82</v>
      </c>
      <c r="C63" s="28">
        <v>5.82</v>
      </c>
      <c r="D63" s="28">
        <v>5.84</v>
      </c>
      <c r="E63" s="28">
        <v>5.85</v>
      </c>
      <c r="F63" s="28">
        <v>5.71</v>
      </c>
    </row>
    <row r="64" spans="1:10" x14ac:dyDescent="0.25">
      <c r="A64" s="25" t="s">
        <v>169</v>
      </c>
      <c r="B64" s="29">
        <v>5.87</v>
      </c>
      <c r="C64" s="28">
        <v>5.87</v>
      </c>
      <c r="D64" s="28">
        <v>5.88</v>
      </c>
      <c r="E64" s="28">
        <v>5.89</v>
      </c>
      <c r="F64" s="28">
        <v>5.76</v>
      </c>
    </row>
    <row r="65" spans="1:6" x14ac:dyDescent="0.25">
      <c r="A65" s="25" t="s">
        <v>170</v>
      </c>
      <c r="B65" s="29">
        <v>5.9</v>
      </c>
      <c r="C65" s="28">
        <v>5.9</v>
      </c>
      <c r="D65" s="28">
        <v>5.92</v>
      </c>
      <c r="E65" s="28">
        <v>5.93</v>
      </c>
      <c r="F65" s="28">
        <v>5.8</v>
      </c>
    </row>
    <row r="66" spans="1:6" x14ac:dyDescent="0.25">
      <c r="A66" s="25" t="s">
        <v>171</v>
      </c>
      <c r="B66" s="29">
        <v>5.76</v>
      </c>
      <c r="C66" s="28">
        <v>5.75</v>
      </c>
      <c r="D66" s="28">
        <v>5.77</v>
      </c>
      <c r="E66" s="28">
        <v>5.76</v>
      </c>
      <c r="F66" s="28">
        <v>5.62</v>
      </c>
    </row>
    <row r="67" spans="1:6" x14ac:dyDescent="0.25">
      <c r="A67" s="25" t="s">
        <v>172</v>
      </c>
      <c r="B67" s="29">
        <v>5.64</v>
      </c>
      <c r="C67" s="28">
        <v>5.63</v>
      </c>
      <c r="D67" s="28">
        <v>5.65</v>
      </c>
      <c r="E67" s="28">
        <v>5.64</v>
      </c>
      <c r="F67" s="28">
        <v>5.56</v>
      </c>
    </row>
    <row r="68" spans="1:6" x14ac:dyDescent="0.25">
      <c r="A68" s="25" t="s">
        <v>173</v>
      </c>
      <c r="B68" s="29">
        <v>5.74</v>
      </c>
      <c r="C68" s="28">
        <v>5.74</v>
      </c>
      <c r="D68" s="28">
        <v>5.75</v>
      </c>
      <c r="E68" s="28">
        <v>5.75</v>
      </c>
      <c r="F68" s="28">
        <v>5.63</v>
      </c>
    </row>
    <row r="69" spans="1:6" x14ac:dyDescent="0.25">
      <c r="A69" s="25" t="s">
        <v>174</v>
      </c>
      <c r="B69" s="29">
        <v>5.77</v>
      </c>
      <c r="C69" s="28">
        <v>5.77</v>
      </c>
      <c r="D69" s="28">
        <v>5.79</v>
      </c>
      <c r="E69" s="28">
        <v>5.79</v>
      </c>
      <c r="F69" s="28">
        <v>5.66</v>
      </c>
    </row>
    <row r="70" spans="1:6" x14ac:dyDescent="0.25">
      <c r="A70" s="25" t="s">
        <v>175</v>
      </c>
      <c r="B70" s="29">
        <v>5.85</v>
      </c>
      <c r="C70" s="28">
        <v>5.85</v>
      </c>
      <c r="D70" s="28">
        <v>5.87</v>
      </c>
      <c r="E70" s="28">
        <v>5.86</v>
      </c>
      <c r="F70" s="28">
        <v>5.91</v>
      </c>
    </row>
    <row r="71" spans="1:6" x14ac:dyDescent="0.25">
      <c r="A71" s="25" t="s">
        <v>176</v>
      </c>
      <c r="B71" s="29">
        <v>5.84</v>
      </c>
      <c r="C71" s="28">
        <v>5.84</v>
      </c>
      <c r="D71" s="28">
        <v>5.85</v>
      </c>
      <c r="E71" s="28">
        <v>5.84</v>
      </c>
      <c r="F71" s="28">
        <v>5.75</v>
      </c>
    </row>
    <row r="72" spans="1:6" x14ac:dyDescent="0.25">
      <c r="A72" s="25" t="s">
        <v>177</v>
      </c>
      <c r="B72" s="29">
        <v>5.96</v>
      </c>
      <c r="C72" s="28">
        <v>5.96</v>
      </c>
      <c r="D72" s="28">
        <v>5.98</v>
      </c>
      <c r="E72" s="28">
        <v>5.96</v>
      </c>
      <c r="F72" s="28">
        <v>5.87</v>
      </c>
    </row>
    <row r="73" spans="1:6" x14ac:dyDescent="0.25">
      <c r="A73" s="25" t="s">
        <v>178</v>
      </c>
      <c r="B73" s="29">
        <v>5.88</v>
      </c>
      <c r="C73" s="28">
        <v>5.89</v>
      </c>
      <c r="D73" s="28">
        <v>5.9</v>
      </c>
      <c r="E73" s="28">
        <v>5.91</v>
      </c>
      <c r="F73" s="28">
        <v>5.83</v>
      </c>
    </row>
    <row r="74" spans="1:6" x14ac:dyDescent="0.25">
      <c r="A74" s="25" t="s">
        <v>179</v>
      </c>
      <c r="B74" s="29">
        <v>5.92</v>
      </c>
      <c r="C74" s="28">
        <v>5.91</v>
      </c>
      <c r="D74" s="28">
        <v>5.92</v>
      </c>
      <c r="E74" s="28">
        <v>5.92</v>
      </c>
      <c r="F74" s="28">
        <v>5.83</v>
      </c>
    </row>
    <row r="75" spans="1:6" x14ac:dyDescent="0.25">
      <c r="A75" s="25" t="s">
        <v>180</v>
      </c>
      <c r="B75" s="29">
        <v>5.76</v>
      </c>
      <c r="C75" s="28">
        <v>5.75</v>
      </c>
      <c r="D75" s="28">
        <v>5.77</v>
      </c>
      <c r="E75" s="28">
        <v>5.72</v>
      </c>
      <c r="F75" s="28">
        <v>5.65</v>
      </c>
    </row>
    <row r="76" spans="1:6" x14ac:dyDescent="0.25">
      <c r="A76" s="25" t="s">
        <v>181</v>
      </c>
      <c r="B76" s="29">
        <v>5.68</v>
      </c>
      <c r="C76" s="28">
        <v>5.69</v>
      </c>
      <c r="D76" s="28">
        <v>5.7</v>
      </c>
      <c r="E76" s="28">
        <v>5.66</v>
      </c>
      <c r="F76" s="28">
        <v>5.58</v>
      </c>
    </row>
    <row r="77" spans="1:6" x14ac:dyDescent="0.25">
      <c r="A77" s="25" t="s">
        <v>182</v>
      </c>
      <c r="B77" s="29">
        <v>5.75</v>
      </c>
      <c r="C77" s="28">
        <v>5.77</v>
      </c>
      <c r="D77" s="28">
        <v>5.78</v>
      </c>
      <c r="E77" s="28">
        <v>5.72</v>
      </c>
      <c r="F77" s="28">
        <v>5.65</v>
      </c>
    </row>
    <row r="78" spans="1:6" x14ac:dyDescent="0.25">
      <c r="A78" s="25" t="s">
        <v>183</v>
      </c>
      <c r="B78" s="29">
        <v>5.79</v>
      </c>
      <c r="C78" s="28">
        <v>5.78</v>
      </c>
      <c r="D78" s="28">
        <v>5.79</v>
      </c>
      <c r="E78" s="28">
        <v>5.73</v>
      </c>
      <c r="F78" s="28">
        <v>5.65</v>
      </c>
    </row>
    <row r="79" spans="1:6" x14ac:dyDescent="0.25">
      <c r="A79" s="25" t="s">
        <v>184</v>
      </c>
      <c r="C79" s="28">
        <v>5.84</v>
      </c>
      <c r="D79" s="28">
        <v>5.86</v>
      </c>
      <c r="E79" s="28">
        <v>5.79</v>
      </c>
      <c r="F79" s="28">
        <v>5.71</v>
      </c>
    </row>
    <row r="80" spans="1:6" x14ac:dyDescent="0.25">
      <c r="A80" s="25" t="s">
        <v>185</v>
      </c>
      <c r="C80" s="28">
        <v>5.86</v>
      </c>
      <c r="D80" s="28">
        <v>5.87</v>
      </c>
      <c r="E80" s="28">
        <v>5.8</v>
      </c>
      <c r="F80" s="28">
        <v>5.73</v>
      </c>
    </row>
    <row r="81" spans="1:11" x14ac:dyDescent="0.25">
      <c r="A81" s="25" t="s">
        <v>186</v>
      </c>
      <c r="C81" s="28">
        <v>5.88</v>
      </c>
      <c r="D81" s="28">
        <v>5.89</v>
      </c>
      <c r="E81" s="28">
        <v>5.83</v>
      </c>
      <c r="F81" s="28">
        <v>5.76</v>
      </c>
    </row>
    <row r="82" spans="1:11" x14ac:dyDescent="0.25">
      <c r="A82" s="25" t="s">
        <v>187</v>
      </c>
      <c r="C82" s="28">
        <v>5.98</v>
      </c>
      <c r="D82" s="28">
        <v>6</v>
      </c>
      <c r="E82" s="28">
        <v>5.93</v>
      </c>
      <c r="F82" s="28">
        <v>5.84</v>
      </c>
    </row>
    <row r="83" spans="1:11" x14ac:dyDescent="0.25">
      <c r="A83" s="25" t="s">
        <v>188</v>
      </c>
      <c r="D83" s="28">
        <v>6.04</v>
      </c>
      <c r="E83" s="28">
        <v>5.98</v>
      </c>
      <c r="F83" s="28">
        <v>6.33</v>
      </c>
    </row>
    <row r="84" spans="1:11" x14ac:dyDescent="0.25">
      <c r="A84" s="25" t="s">
        <v>189</v>
      </c>
      <c r="D84" s="28">
        <v>5.66</v>
      </c>
      <c r="E84" s="28">
        <v>5.61</v>
      </c>
      <c r="F84" s="28">
        <v>5.82</v>
      </c>
    </row>
    <row r="85" spans="1:11" x14ac:dyDescent="0.25">
      <c r="A85" s="25" t="s">
        <v>190</v>
      </c>
      <c r="D85" s="28">
        <v>6.02</v>
      </c>
      <c r="E85" s="28">
        <v>5.94</v>
      </c>
      <c r="F85" s="28">
        <v>6.15</v>
      </c>
    </row>
    <row r="86" spans="1:11" x14ac:dyDescent="0.25">
      <c r="A86" s="25" t="s">
        <v>191</v>
      </c>
      <c r="D86" s="28">
        <v>5.75</v>
      </c>
      <c r="E86" s="28">
        <v>5.63</v>
      </c>
      <c r="F86" s="28">
        <v>6.02</v>
      </c>
    </row>
    <row r="87" spans="1:11" x14ac:dyDescent="0.25">
      <c r="A87" s="25" t="s">
        <v>192</v>
      </c>
      <c r="E87" s="28">
        <v>5.54</v>
      </c>
      <c r="F87" s="28">
        <v>6.02</v>
      </c>
    </row>
    <row r="88" spans="1:11" x14ac:dyDescent="0.25">
      <c r="A88" s="25" t="s">
        <v>193</v>
      </c>
      <c r="E88" s="28">
        <v>5.76</v>
      </c>
      <c r="F88" s="28">
        <v>6.19</v>
      </c>
      <c r="K88" t="s">
        <v>96</v>
      </c>
    </row>
    <row r="89" spans="1:11" x14ac:dyDescent="0.25">
      <c r="A89" s="25" t="s">
        <v>194</v>
      </c>
      <c r="E89" s="28">
        <v>6</v>
      </c>
      <c r="F89" s="28">
        <v>6.43</v>
      </c>
    </row>
    <row r="90" spans="1:11" x14ac:dyDescent="0.25">
      <c r="A90" s="25" t="s">
        <v>195</v>
      </c>
      <c r="E90" s="28">
        <v>5.9</v>
      </c>
      <c r="F90" s="28">
        <v>6.7</v>
      </c>
    </row>
    <row r="91" spans="1:11" x14ac:dyDescent="0.25">
      <c r="A91" s="25" t="s">
        <v>196</v>
      </c>
      <c r="F91" s="28">
        <v>7.56</v>
      </c>
    </row>
    <row r="92" spans="1:11" x14ac:dyDescent="0.25">
      <c r="A92" s="25" t="s">
        <v>197</v>
      </c>
      <c r="F92" s="28">
        <v>6.46</v>
      </c>
    </row>
    <row r="93" spans="1:11" x14ac:dyDescent="0.25">
      <c r="A93" s="25" t="s">
        <v>198</v>
      </c>
      <c r="F93" s="28">
        <v>6.5</v>
      </c>
    </row>
    <row r="94" spans="1:11" x14ac:dyDescent="0.25">
      <c r="A94" s="25" t="s">
        <v>199</v>
      </c>
      <c r="F94" s="28">
        <v>6.69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69BA-872D-4F5B-9F73-65AB68814A03}">
  <dimension ref="A1:Q57"/>
  <sheetViews>
    <sheetView topLeftCell="E1" workbookViewId="0">
      <selection activeCell="O29" sqref="O29"/>
    </sheetView>
  </sheetViews>
  <sheetFormatPr baseColWidth="10" defaultRowHeight="15" x14ac:dyDescent="0.25"/>
  <cols>
    <col min="1" max="1" width="59.7109375" bestFit="1" customWidth="1"/>
    <col min="11" max="11" width="51.85546875" bestFit="1" customWidth="1"/>
  </cols>
  <sheetData>
    <row r="1" spans="1:17" x14ac:dyDescent="0.25">
      <c r="A1" t="s">
        <v>11</v>
      </c>
    </row>
    <row r="2" spans="1:17" ht="16.5" x14ac:dyDescent="0.3">
      <c r="A2" s="3" t="s">
        <v>12</v>
      </c>
    </row>
    <row r="3" spans="1:17" ht="16.5" x14ac:dyDescent="0.3">
      <c r="A3" s="3" t="s">
        <v>13</v>
      </c>
    </row>
    <row r="6" spans="1:17" x14ac:dyDescent="0.25">
      <c r="L6">
        <v>2017</v>
      </c>
      <c r="M6">
        <v>2018</v>
      </c>
      <c r="N6">
        <v>2019</v>
      </c>
      <c r="O6">
        <v>2020</v>
      </c>
      <c r="P6">
        <v>2021</v>
      </c>
      <c r="Q6">
        <v>2022</v>
      </c>
    </row>
    <row r="7" spans="1:17" x14ac:dyDescent="0.25">
      <c r="B7">
        <v>2017</v>
      </c>
      <c r="C7">
        <v>2018</v>
      </c>
      <c r="D7">
        <v>2019</v>
      </c>
      <c r="E7">
        <v>2020</v>
      </c>
      <c r="F7">
        <v>2021</v>
      </c>
      <c r="G7">
        <v>2022</v>
      </c>
      <c r="K7" t="s">
        <v>83</v>
      </c>
      <c r="L7">
        <v>4.9000000000000004</v>
      </c>
      <c r="M7">
        <v>4.8000000000000007</v>
      </c>
      <c r="N7">
        <v>4.8000000000000007</v>
      </c>
      <c r="O7">
        <v>5.2</v>
      </c>
      <c r="P7">
        <v>5.2</v>
      </c>
      <c r="Q7">
        <v>5.4</v>
      </c>
    </row>
    <row r="8" spans="1:17" x14ac:dyDescent="0.25">
      <c r="A8" t="s">
        <v>200</v>
      </c>
      <c r="B8">
        <v>25959475</v>
      </c>
      <c r="C8">
        <v>25964036.600000001</v>
      </c>
      <c r="D8">
        <v>26702093.600000001</v>
      </c>
      <c r="E8">
        <v>28586998.300000001</v>
      </c>
      <c r="F8">
        <v>29372227.5</v>
      </c>
      <c r="G8">
        <v>31505797.199999999</v>
      </c>
      <c r="K8" t="s">
        <v>201</v>
      </c>
      <c r="L8">
        <v>4.8999999811244264</v>
      </c>
      <c r="M8">
        <v>4.8000000369742208</v>
      </c>
      <c r="N8">
        <v>4.8000000000000007</v>
      </c>
      <c r="O8">
        <v>5.0172400194485167</v>
      </c>
      <c r="P8">
        <v>5.0092411393268232</v>
      </c>
      <c r="Q8">
        <v>4.942252865767828</v>
      </c>
    </row>
    <row r="9" spans="1:17" x14ac:dyDescent="0.25">
      <c r="A9" t="s">
        <v>202</v>
      </c>
      <c r="B9">
        <v>25959474.900000002</v>
      </c>
      <c r="C9">
        <v>25964036.800000004</v>
      </c>
      <c r="D9">
        <v>26702093.600000001</v>
      </c>
      <c r="E9">
        <v>27582275.366666671</v>
      </c>
      <c r="F9">
        <v>28294725.066666663</v>
      </c>
      <c r="G9">
        <v>28835114.166666668</v>
      </c>
    </row>
    <row r="10" spans="1:17" ht="16.5" x14ac:dyDescent="0.3">
      <c r="L10" s="3" t="s">
        <v>13</v>
      </c>
    </row>
    <row r="11" spans="1:17" ht="16.5" x14ac:dyDescent="0.3">
      <c r="B11" s="3" t="s">
        <v>12</v>
      </c>
    </row>
    <row r="29" spans="3:12" x14ac:dyDescent="0.25">
      <c r="C29" s="30" t="s">
        <v>203</v>
      </c>
    </row>
    <row r="30" spans="3:12" x14ac:dyDescent="0.25">
      <c r="L30" s="30" t="s">
        <v>203</v>
      </c>
    </row>
    <row r="41" spans="1:7" x14ac:dyDescent="0.25">
      <c r="A41" t="s">
        <v>57</v>
      </c>
    </row>
    <row r="45" spans="1:7" x14ac:dyDescent="0.25">
      <c r="B45">
        <v>2017</v>
      </c>
      <c r="C45">
        <v>2018</v>
      </c>
      <c r="D45">
        <v>2019</v>
      </c>
      <c r="E45">
        <v>2020</v>
      </c>
      <c r="F45">
        <v>2021</v>
      </c>
      <c r="G45">
        <v>2022</v>
      </c>
    </row>
    <row r="46" spans="1:7" x14ac:dyDescent="0.25">
      <c r="A46" t="s">
        <v>204</v>
      </c>
      <c r="B46">
        <v>10374562.1</v>
      </c>
      <c r="C46">
        <v>10432173.800000001</v>
      </c>
      <c r="D46">
        <v>10673305.4</v>
      </c>
      <c r="E46">
        <v>11729187.6</v>
      </c>
      <c r="F46">
        <v>11745602.800000001</v>
      </c>
      <c r="G46">
        <v>12888143.699999999</v>
      </c>
    </row>
    <row r="48" spans="1:7" x14ac:dyDescent="0.25">
      <c r="A48" t="s">
        <v>205</v>
      </c>
      <c r="B48">
        <v>570936.30000000005</v>
      </c>
      <c r="C48">
        <v>561716.30000000005</v>
      </c>
      <c r="D48">
        <v>570117.19999999995</v>
      </c>
      <c r="E48">
        <v>699569.7</v>
      </c>
      <c r="F48">
        <v>706371.5</v>
      </c>
      <c r="G48">
        <v>831173</v>
      </c>
    </row>
    <row r="49" spans="1:7" x14ac:dyDescent="0.25">
      <c r="A49" t="s">
        <v>206</v>
      </c>
      <c r="B49">
        <v>911303.2</v>
      </c>
      <c r="C49">
        <v>885475</v>
      </c>
      <c r="D49">
        <v>918843.4</v>
      </c>
      <c r="E49">
        <v>917452.7</v>
      </c>
      <c r="F49">
        <v>889198.3</v>
      </c>
      <c r="G49">
        <v>924490.1</v>
      </c>
    </row>
    <row r="50" spans="1:7" x14ac:dyDescent="0.25">
      <c r="A50" t="s">
        <v>207</v>
      </c>
      <c r="B50">
        <v>612367.9</v>
      </c>
      <c r="C50">
        <v>589743.4</v>
      </c>
      <c r="D50">
        <v>594643.30000000005</v>
      </c>
      <c r="E50">
        <v>614911.69999999995</v>
      </c>
      <c r="F50">
        <v>579882.1</v>
      </c>
      <c r="G50">
        <v>605072.19999999995</v>
      </c>
    </row>
    <row r="51" spans="1:7" x14ac:dyDescent="0.25">
      <c r="A51" t="s">
        <v>208</v>
      </c>
      <c r="B51">
        <v>4590932.2</v>
      </c>
      <c r="C51">
        <v>4607644.0999999996</v>
      </c>
      <c r="D51">
        <v>4629714.0999999996</v>
      </c>
      <c r="E51">
        <v>4908661.2</v>
      </c>
      <c r="F51">
        <v>4899716.0999999996</v>
      </c>
      <c r="G51">
        <v>4903094.5999999996</v>
      </c>
    </row>
    <row r="52" spans="1:7" x14ac:dyDescent="0.25">
      <c r="A52" t="s">
        <v>209</v>
      </c>
      <c r="B52">
        <v>1847169.5</v>
      </c>
      <c r="C52">
        <v>1890044.5</v>
      </c>
      <c r="D52">
        <v>2045750.5</v>
      </c>
      <c r="E52">
        <v>2143332.1</v>
      </c>
      <c r="F52">
        <v>2207129.2000000002</v>
      </c>
      <c r="G52">
        <v>2453543</v>
      </c>
    </row>
    <row r="53" spans="1:7" x14ac:dyDescent="0.25">
      <c r="A53" t="s">
        <v>210</v>
      </c>
      <c r="B53">
        <v>2466.3000000000002</v>
      </c>
      <c r="C53">
        <v>3284</v>
      </c>
      <c r="D53">
        <v>3784</v>
      </c>
      <c r="E53">
        <v>4913.5</v>
      </c>
      <c r="F53">
        <v>4898.5</v>
      </c>
      <c r="G53">
        <v>4278.8999999999996</v>
      </c>
    </row>
    <row r="54" spans="1:7" x14ac:dyDescent="0.25">
      <c r="A54" t="s">
        <v>211</v>
      </c>
      <c r="B54">
        <v>607657.1</v>
      </c>
      <c r="C54">
        <v>602913</v>
      </c>
      <c r="D54">
        <v>630792</v>
      </c>
      <c r="E54">
        <v>612626.69999999995</v>
      </c>
      <c r="F54">
        <v>599326.80000000005</v>
      </c>
      <c r="G54">
        <v>657423.9</v>
      </c>
    </row>
    <row r="55" spans="1:7" x14ac:dyDescent="0.25">
      <c r="A55" t="s">
        <v>212</v>
      </c>
      <c r="B55">
        <v>716878.8</v>
      </c>
      <c r="C55">
        <v>776444.4</v>
      </c>
      <c r="D55">
        <v>745032.3</v>
      </c>
      <c r="E55">
        <v>1262866.3999999999</v>
      </c>
      <c r="F55">
        <v>1281242.2</v>
      </c>
      <c r="G55">
        <v>1902734.1</v>
      </c>
    </row>
    <row r="56" spans="1:7" x14ac:dyDescent="0.25">
      <c r="A56" t="s">
        <v>213</v>
      </c>
      <c r="B56">
        <v>509453.8</v>
      </c>
      <c r="C56">
        <v>510130.9</v>
      </c>
      <c r="D56">
        <v>531305.9</v>
      </c>
      <c r="E56">
        <v>561272.6</v>
      </c>
      <c r="F56">
        <v>573505</v>
      </c>
      <c r="G56">
        <v>601995.6</v>
      </c>
    </row>
    <row r="57" spans="1:7" x14ac:dyDescent="0.25">
      <c r="A57" t="s">
        <v>214</v>
      </c>
      <c r="B57">
        <v>5397</v>
      </c>
      <c r="C57">
        <v>4778.1000000000004</v>
      </c>
      <c r="D57">
        <v>3322.8</v>
      </c>
      <c r="E57">
        <v>3581</v>
      </c>
      <c r="F57">
        <v>4332.8999999999996</v>
      </c>
      <c r="G57">
        <v>4338.3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A7D4E-2799-4223-88FC-CD0745B68B50}">
  <dimension ref="A1:T83"/>
  <sheetViews>
    <sheetView workbookViewId="0">
      <selection activeCell="F17" sqref="F17"/>
    </sheetView>
  </sheetViews>
  <sheetFormatPr baseColWidth="10" defaultRowHeight="15" x14ac:dyDescent="0.25"/>
  <sheetData>
    <row r="1" spans="1:20" x14ac:dyDescent="0.25">
      <c r="A1" t="s">
        <v>14</v>
      </c>
    </row>
    <row r="3" spans="1:20" x14ac:dyDescent="0.25">
      <c r="B3" s="25" t="s">
        <v>215</v>
      </c>
    </row>
    <row r="4" spans="1:20" ht="18.75" x14ac:dyDescent="0.3">
      <c r="A4" s="31" t="s">
        <v>216</v>
      </c>
      <c r="B4" s="25"/>
      <c r="L4" s="25"/>
    </row>
    <row r="5" spans="1:20" x14ac:dyDescent="0.25">
      <c r="B5" s="25"/>
      <c r="L5" s="25" t="s">
        <v>81</v>
      </c>
      <c r="O5" s="25"/>
      <c r="R5" s="25"/>
    </row>
    <row r="6" spans="1:20" x14ac:dyDescent="0.25">
      <c r="B6" s="25" t="s">
        <v>56</v>
      </c>
      <c r="C6" t="s">
        <v>57</v>
      </c>
      <c r="D6" t="s">
        <v>58</v>
      </c>
      <c r="L6" s="25"/>
      <c r="M6" s="25"/>
      <c r="N6" s="25"/>
      <c r="O6" s="25"/>
      <c r="P6" s="25"/>
      <c r="Q6" s="25"/>
      <c r="R6" s="25"/>
      <c r="S6" s="25"/>
      <c r="T6" s="25"/>
    </row>
    <row r="7" spans="1:20" x14ac:dyDescent="0.25">
      <c r="A7" s="25" t="s">
        <v>102</v>
      </c>
      <c r="B7" s="28">
        <v>6.4</v>
      </c>
      <c r="C7" s="28">
        <v>5.25</v>
      </c>
      <c r="D7" s="28">
        <v>7.82</v>
      </c>
      <c r="L7" s="16"/>
      <c r="M7" s="16"/>
      <c r="N7" s="16"/>
      <c r="O7" s="16"/>
      <c r="P7" s="16"/>
      <c r="Q7" s="16"/>
      <c r="R7" s="16"/>
      <c r="S7" s="28"/>
      <c r="T7" s="28"/>
    </row>
    <row r="8" spans="1:20" x14ac:dyDescent="0.25">
      <c r="A8" s="25" t="s">
        <v>103</v>
      </c>
      <c r="B8" s="28">
        <v>6.35</v>
      </c>
      <c r="C8" s="28">
        <v>5.19</v>
      </c>
      <c r="D8" s="28">
        <v>7.77</v>
      </c>
      <c r="L8" s="16"/>
      <c r="M8" s="16"/>
      <c r="N8" s="16"/>
      <c r="O8" s="16"/>
      <c r="P8" s="16"/>
      <c r="Q8" s="16"/>
      <c r="R8" s="16"/>
      <c r="S8" s="28"/>
      <c r="T8" s="28"/>
    </row>
    <row r="9" spans="1:20" ht="16.5" x14ac:dyDescent="0.3">
      <c r="A9" s="25" t="s">
        <v>104</v>
      </c>
      <c r="B9" s="28">
        <v>6.3</v>
      </c>
      <c r="C9" s="28">
        <v>5.1100000000000003</v>
      </c>
      <c r="D9" s="28">
        <v>7.78</v>
      </c>
      <c r="I9" s="3" t="s">
        <v>217</v>
      </c>
      <c r="L9" s="16"/>
      <c r="M9" s="16"/>
      <c r="N9" s="16"/>
      <c r="O9" s="16"/>
      <c r="P9" s="16"/>
      <c r="Q9" s="16"/>
      <c r="R9" s="16"/>
      <c r="S9" s="28"/>
      <c r="T9" s="28"/>
    </row>
    <row r="10" spans="1:20" x14ac:dyDescent="0.25">
      <c r="A10" s="25" t="s">
        <v>105</v>
      </c>
      <c r="B10" s="28">
        <v>6.35</v>
      </c>
      <c r="C10" s="28">
        <v>5.18</v>
      </c>
      <c r="D10" s="28">
        <v>7.77</v>
      </c>
      <c r="L10" s="16"/>
      <c r="M10" s="16"/>
      <c r="N10" s="16"/>
      <c r="O10" s="16"/>
      <c r="P10" s="16"/>
      <c r="Q10" s="16"/>
      <c r="R10" s="16"/>
      <c r="S10" s="28"/>
      <c r="T10" s="28"/>
    </row>
    <row r="11" spans="1:20" x14ac:dyDescent="0.25">
      <c r="A11" s="25" t="s">
        <v>106</v>
      </c>
      <c r="B11" s="28">
        <v>6.45</v>
      </c>
      <c r="C11" s="28">
        <v>5.25</v>
      </c>
      <c r="D11" s="28">
        <v>7.94</v>
      </c>
      <c r="L11" s="16"/>
      <c r="M11" s="16"/>
      <c r="N11" s="16"/>
      <c r="O11" s="16"/>
      <c r="P11" s="16"/>
      <c r="Q11" s="16"/>
      <c r="R11" s="16"/>
      <c r="S11" s="28"/>
      <c r="T11" s="28"/>
    </row>
    <row r="12" spans="1:20" x14ac:dyDescent="0.25">
      <c r="A12" s="25" t="s">
        <v>107</v>
      </c>
      <c r="B12" s="28">
        <v>6.68</v>
      </c>
      <c r="C12" s="28">
        <v>5.45</v>
      </c>
      <c r="D12" s="28">
        <v>8.19</v>
      </c>
      <c r="L12" s="16"/>
      <c r="M12" s="16"/>
      <c r="N12" s="16"/>
      <c r="O12" s="16"/>
      <c r="P12" s="16"/>
      <c r="Q12" s="16"/>
      <c r="R12" s="16"/>
      <c r="S12" s="28"/>
      <c r="T12" s="28"/>
    </row>
    <row r="13" spans="1:20" x14ac:dyDescent="0.25">
      <c r="A13" s="25" t="s">
        <v>108</v>
      </c>
      <c r="B13" s="28">
        <v>6.63</v>
      </c>
      <c r="C13" s="28">
        <v>5.39</v>
      </c>
      <c r="D13" s="28">
        <v>8.17</v>
      </c>
      <c r="L13" s="16"/>
      <c r="M13" s="16"/>
      <c r="N13" s="16"/>
      <c r="O13" s="16"/>
      <c r="P13" s="16"/>
      <c r="Q13" s="16"/>
      <c r="R13" s="16"/>
      <c r="S13" s="28"/>
      <c r="T13" s="28"/>
    </row>
    <row r="14" spans="1:20" x14ac:dyDescent="0.25">
      <c r="A14" s="25" t="s">
        <v>109</v>
      </c>
      <c r="B14" s="28">
        <v>6.68</v>
      </c>
      <c r="C14" s="28">
        <v>5.42</v>
      </c>
      <c r="D14" s="28">
        <v>8.2100000000000009</v>
      </c>
      <c r="L14" s="16"/>
      <c r="M14" s="16"/>
      <c r="N14" s="16"/>
      <c r="O14" s="16"/>
      <c r="P14" s="16"/>
      <c r="Q14" s="16"/>
      <c r="R14" s="16"/>
      <c r="S14" s="28"/>
      <c r="T14" s="28"/>
    </row>
    <row r="15" spans="1:20" x14ac:dyDescent="0.25">
      <c r="A15" s="25" t="s">
        <v>110</v>
      </c>
      <c r="B15" s="28">
        <v>6.76</v>
      </c>
      <c r="C15" s="28">
        <v>5.53</v>
      </c>
      <c r="D15" s="28">
        <v>8.27</v>
      </c>
      <c r="L15" s="16"/>
      <c r="M15" s="16"/>
      <c r="N15" s="16"/>
      <c r="O15" s="16"/>
      <c r="P15" s="16"/>
      <c r="Q15" s="16"/>
      <c r="R15" s="16"/>
      <c r="S15" s="28"/>
      <c r="T15" s="28"/>
    </row>
    <row r="16" spans="1:20" x14ac:dyDescent="0.25">
      <c r="A16" s="25" t="s">
        <v>111</v>
      </c>
      <c r="B16" s="28">
        <v>6.9</v>
      </c>
      <c r="C16" s="28">
        <v>5.65</v>
      </c>
      <c r="D16" s="28">
        <v>8.42</v>
      </c>
      <c r="L16" s="16"/>
      <c r="M16" s="16"/>
      <c r="N16" s="16"/>
      <c r="O16" s="16"/>
      <c r="P16" s="16"/>
      <c r="Q16" s="16"/>
      <c r="R16" s="16"/>
      <c r="S16" s="28"/>
      <c r="T16" s="28"/>
    </row>
    <row r="17" spans="1:20" x14ac:dyDescent="0.25">
      <c r="A17" s="25" t="s">
        <v>112</v>
      </c>
      <c r="B17" s="28">
        <v>7.1</v>
      </c>
      <c r="C17" s="28">
        <v>5.83</v>
      </c>
      <c r="D17" s="28">
        <v>8.6199999999999992</v>
      </c>
      <c r="L17" s="16"/>
      <c r="M17" s="16"/>
      <c r="N17" s="16"/>
      <c r="O17" s="16"/>
      <c r="P17" s="16"/>
      <c r="Q17" s="16"/>
      <c r="R17" s="16"/>
      <c r="S17" s="28"/>
      <c r="T17" s="28"/>
    </row>
    <row r="18" spans="1:20" x14ac:dyDescent="0.25">
      <c r="A18" s="25" t="s">
        <v>113</v>
      </c>
      <c r="B18" s="28">
        <v>7.11</v>
      </c>
      <c r="C18" s="28">
        <v>5.82</v>
      </c>
      <c r="D18" s="28">
        <v>8.66</v>
      </c>
      <c r="L18" s="16"/>
      <c r="M18" s="16"/>
      <c r="N18" s="16"/>
      <c r="O18" s="16"/>
      <c r="P18" s="16"/>
      <c r="Q18" s="16"/>
      <c r="R18" s="16"/>
      <c r="S18" s="28"/>
      <c r="T18" s="28"/>
    </row>
    <row r="19" spans="1:20" x14ac:dyDescent="0.25">
      <c r="A19" s="25" t="s">
        <v>114</v>
      </c>
      <c r="B19" s="28">
        <v>7.29</v>
      </c>
      <c r="C19" s="28">
        <v>5.94</v>
      </c>
      <c r="D19" s="28">
        <v>8.9</v>
      </c>
      <c r="L19" s="16"/>
      <c r="M19" s="16"/>
      <c r="N19" s="16"/>
      <c r="O19" s="16"/>
      <c r="P19" s="16"/>
      <c r="Q19" s="16"/>
      <c r="R19" s="16"/>
      <c r="S19" s="28"/>
      <c r="T19" s="28"/>
    </row>
    <row r="20" spans="1:20" x14ac:dyDescent="0.25">
      <c r="A20" s="25" t="s">
        <v>115</v>
      </c>
      <c r="B20" s="28">
        <v>7.36</v>
      </c>
      <c r="C20" s="28">
        <v>6</v>
      </c>
      <c r="D20" s="28">
        <v>8.98</v>
      </c>
      <c r="L20" s="16"/>
      <c r="M20" s="16"/>
      <c r="N20" s="16"/>
      <c r="O20" s="16"/>
      <c r="P20" s="16"/>
      <c r="Q20" s="16"/>
      <c r="R20" s="16"/>
      <c r="S20" s="28"/>
      <c r="T20" s="28"/>
    </row>
    <row r="21" spans="1:20" x14ac:dyDescent="0.25">
      <c r="A21" s="25" t="s">
        <v>116</v>
      </c>
      <c r="B21" s="28">
        <v>7.34</v>
      </c>
      <c r="C21" s="28">
        <v>6.01</v>
      </c>
      <c r="D21" s="28">
        <v>8.93</v>
      </c>
      <c r="L21" s="16"/>
      <c r="M21" s="16"/>
      <c r="N21" s="16"/>
      <c r="O21" s="16"/>
      <c r="P21" s="16"/>
      <c r="Q21" s="16"/>
      <c r="R21" s="16"/>
      <c r="S21" s="28"/>
      <c r="T21" s="28"/>
    </row>
    <row r="22" spans="1:20" x14ac:dyDescent="0.25">
      <c r="A22" s="25" t="s">
        <v>117</v>
      </c>
      <c r="B22" s="28">
        <v>7.08</v>
      </c>
      <c r="C22" s="28">
        <v>5.75</v>
      </c>
      <c r="D22" s="28">
        <v>8.65</v>
      </c>
      <c r="L22" s="16"/>
      <c r="M22" s="16"/>
      <c r="N22" s="16"/>
      <c r="O22" s="16"/>
      <c r="P22" s="16"/>
      <c r="Q22" s="16"/>
      <c r="R22" s="16"/>
      <c r="S22" s="28"/>
      <c r="T22" s="28"/>
    </row>
    <row r="23" spans="1:20" x14ac:dyDescent="0.25">
      <c r="A23" s="25" t="s">
        <v>118</v>
      </c>
      <c r="B23" s="28">
        <v>6.74</v>
      </c>
      <c r="C23" s="28">
        <v>5.42</v>
      </c>
      <c r="D23" s="28">
        <v>8.32</v>
      </c>
      <c r="L23" s="16"/>
      <c r="M23" s="16"/>
      <c r="N23" s="16"/>
      <c r="O23" s="16"/>
      <c r="P23" s="16"/>
      <c r="Q23" s="16"/>
      <c r="R23" s="16"/>
      <c r="S23" s="28"/>
      <c r="T23" s="28"/>
    </row>
    <row r="24" spans="1:20" x14ac:dyDescent="0.25">
      <c r="A24" s="25" t="s">
        <v>119</v>
      </c>
      <c r="B24" s="28">
        <v>5.87</v>
      </c>
      <c r="C24" s="28">
        <v>4.7300000000000004</v>
      </c>
      <c r="D24" s="28">
        <v>7.22</v>
      </c>
      <c r="L24" s="16"/>
      <c r="M24" s="16"/>
      <c r="N24" s="16"/>
      <c r="O24" s="16"/>
      <c r="P24" s="16"/>
      <c r="Q24" s="16"/>
      <c r="R24" s="16"/>
      <c r="S24" s="28"/>
      <c r="T24" s="28"/>
    </row>
    <row r="25" spans="1:20" x14ac:dyDescent="0.25">
      <c r="A25" s="25" t="s">
        <v>120</v>
      </c>
      <c r="B25" s="28">
        <v>5.72</v>
      </c>
      <c r="C25" s="28">
        <v>4.6399999999999997</v>
      </c>
      <c r="D25" s="28">
        <v>7.02</v>
      </c>
      <c r="L25" s="16"/>
      <c r="M25" s="16"/>
      <c r="N25" s="16"/>
      <c r="O25" s="16"/>
      <c r="P25" s="16"/>
      <c r="Q25" s="16"/>
      <c r="R25" s="16"/>
      <c r="S25" s="28"/>
      <c r="T25" s="28"/>
    </row>
    <row r="26" spans="1:20" x14ac:dyDescent="0.25">
      <c r="A26" s="25" t="s">
        <v>121</v>
      </c>
      <c r="B26" s="28">
        <v>5.85</v>
      </c>
      <c r="C26" s="28">
        <v>4.7300000000000004</v>
      </c>
      <c r="D26" s="28">
        <v>7.18</v>
      </c>
      <c r="L26" s="16"/>
      <c r="M26" s="16"/>
      <c r="N26" s="16"/>
      <c r="O26" s="16"/>
      <c r="P26" s="16"/>
      <c r="Q26" s="16"/>
      <c r="R26" s="16"/>
      <c r="S26" s="28"/>
      <c r="T26" s="28"/>
    </row>
    <row r="27" spans="1:20" x14ac:dyDescent="0.25">
      <c r="A27" s="25" t="s">
        <v>122</v>
      </c>
      <c r="B27" s="28">
        <v>5.9</v>
      </c>
      <c r="C27" s="28">
        <v>4.74</v>
      </c>
      <c r="D27" s="28">
        <v>7.27</v>
      </c>
      <c r="L27" s="16"/>
      <c r="M27" s="16"/>
      <c r="N27" s="16"/>
      <c r="O27" s="16"/>
      <c r="P27" s="16"/>
      <c r="Q27" s="16"/>
      <c r="R27" s="16"/>
      <c r="S27" s="28"/>
      <c r="T27" s="28"/>
    </row>
    <row r="28" spans="1:20" x14ac:dyDescent="0.25">
      <c r="A28" s="25" t="s">
        <v>123</v>
      </c>
      <c r="B28" s="28">
        <v>5.86</v>
      </c>
      <c r="C28" s="28">
        <v>4.7</v>
      </c>
      <c r="D28" s="28">
        <v>7.23</v>
      </c>
      <c r="L28" s="16"/>
      <c r="M28" s="16"/>
      <c r="N28" s="16"/>
      <c r="O28" s="16"/>
      <c r="P28" s="16"/>
      <c r="Q28" s="16"/>
      <c r="R28" s="16"/>
      <c r="S28" s="28"/>
      <c r="T28" s="28"/>
    </row>
    <row r="29" spans="1:20" x14ac:dyDescent="0.25">
      <c r="A29" s="25" t="s">
        <v>124</v>
      </c>
      <c r="B29" s="28">
        <v>6.05</v>
      </c>
      <c r="C29" s="28">
        <v>4.8</v>
      </c>
      <c r="D29" s="28">
        <v>7.55</v>
      </c>
      <c r="L29" s="16"/>
      <c r="M29" s="16"/>
      <c r="N29" s="16"/>
      <c r="O29" s="16"/>
      <c r="P29" s="16"/>
      <c r="Q29" s="16"/>
      <c r="R29" s="16"/>
      <c r="S29" s="28"/>
      <c r="T29" s="28"/>
    </row>
    <row r="30" spans="1:20" x14ac:dyDescent="0.25">
      <c r="A30" s="25" t="s">
        <v>125</v>
      </c>
      <c r="B30" s="28">
        <v>6.24</v>
      </c>
      <c r="C30" s="28">
        <v>4.96</v>
      </c>
      <c r="D30" s="28">
        <v>7.78</v>
      </c>
      <c r="L30" s="16"/>
      <c r="M30" s="16"/>
      <c r="N30" s="16"/>
      <c r="O30" s="16"/>
      <c r="P30" s="16"/>
      <c r="Q30" s="16"/>
      <c r="R30" s="16"/>
      <c r="S30" s="28"/>
      <c r="T30" s="28"/>
    </row>
    <row r="31" spans="1:20" x14ac:dyDescent="0.25">
      <c r="A31" s="25" t="s">
        <v>126</v>
      </c>
      <c r="B31" s="28">
        <v>6.18</v>
      </c>
      <c r="C31" s="28">
        <v>4.91</v>
      </c>
      <c r="D31" s="28">
        <v>7.69</v>
      </c>
      <c r="L31" s="16"/>
      <c r="M31" s="16"/>
      <c r="N31" s="16"/>
      <c r="O31" s="16"/>
      <c r="P31" s="16"/>
      <c r="Q31" s="16"/>
      <c r="R31" s="16"/>
      <c r="S31" s="28"/>
      <c r="T31" s="28"/>
    </row>
    <row r="32" spans="1:20" x14ac:dyDescent="0.25">
      <c r="A32" s="25" t="s">
        <v>127</v>
      </c>
      <c r="B32" s="28">
        <v>6.15</v>
      </c>
      <c r="C32" s="28">
        <v>4.88</v>
      </c>
      <c r="D32" s="28">
        <v>7.66</v>
      </c>
      <c r="L32" s="16"/>
      <c r="M32" s="16"/>
      <c r="N32" s="16"/>
      <c r="O32" s="16"/>
      <c r="P32" s="16"/>
      <c r="Q32" s="16"/>
      <c r="R32" s="16"/>
      <c r="S32" s="28"/>
      <c r="T32" s="28"/>
    </row>
    <row r="33" spans="1:20" x14ac:dyDescent="0.25">
      <c r="A33" s="25" t="s">
        <v>128</v>
      </c>
      <c r="B33" s="28">
        <v>6.09</v>
      </c>
      <c r="C33" s="28">
        <v>4.82</v>
      </c>
      <c r="D33" s="28">
        <v>7.59</v>
      </c>
      <c r="L33" s="16"/>
      <c r="M33" s="16"/>
      <c r="N33" s="16"/>
      <c r="O33" s="16"/>
      <c r="P33" s="16"/>
      <c r="Q33" s="16"/>
      <c r="R33" s="16"/>
      <c r="S33" s="28"/>
      <c r="T33" s="28"/>
    </row>
    <row r="34" spans="1:20" x14ac:dyDescent="0.25">
      <c r="A34" s="25" t="s">
        <v>129</v>
      </c>
      <c r="B34" s="28">
        <v>5.95</v>
      </c>
      <c r="C34" s="28">
        <v>4.67</v>
      </c>
      <c r="D34" s="28">
        <v>7.47</v>
      </c>
      <c r="L34" s="16"/>
      <c r="M34" s="16"/>
      <c r="N34" s="16"/>
      <c r="O34" s="16"/>
      <c r="P34" s="16"/>
      <c r="Q34" s="16"/>
      <c r="R34" s="16"/>
      <c r="S34" s="28"/>
      <c r="T34" s="28"/>
    </row>
    <row r="35" spans="1:20" x14ac:dyDescent="0.25">
      <c r="A35" s="25" t="s">
        <v>130</v>
      </c>
      <c r="B35" s="28">
        <v>6</v>
      </c>
      <c r="C35" s="28">
        <v>4.74</v>
      </c>
      <c r="D35" s="28">
        <v>7.51</v>
      </c>
      <c r="H35" s="32" t="s">
        <v>96</v>
      </c>
      <c r="L35" s="16"/>
      <c r="M35" s="16"/>
      <c r="N35" s="16"/>
      <c r="O35" s="16"/>
      <c r="P35" s="16"/>
      <c r="Q35" s="16"/>
      <c r="R35" s="16"/>
      <c r="S35" s="28"/>
      <c r="T35" s="28"/>
    </row>
    <row r="36" spans="1:20" x14ac:dyDescent="0.25">
      <c r="A36" s="25" t="s">
        <v>131</v>
      </c>
      <c r="B36" s="28">
        <v>6.12</v>
      </c>
      <c r="C36" s="28">
        <v>4.82</v>
      </c>
      <c r="D36" s="28">
        <v>7.67</v>
      </c>
      <c r="L36" s="16"/>
      <c r="M36" s="16"/>
      <c r="N36" s="16"/>
      <c r="O36" s="16"/>
      <c r="P36" s="16"/>
      <c r="Q36" s="16"/>
      <c r="R36" s="16"/>
      <c r="S36" s="28"/>
      <c r="T36" s="28"/>
    </row>
    <row r="37" spans="1:20" x14ac:dyDescent="0.25">
      <c r="A37" s="25" t="s">
        <v>132</v>
      </c>
      <c r="B37" s="28">
        <v>6.15</v>
      </c>
      <c r="C37" s="28">
        <v>4.8099999999999996</v>
      </c>
      <c r="D37" s="28">
        <v>7.75</v>
      </c>
      <c r="L37" s="16"/>
      <c r="M37" s="16"/>
      <c r="N37" s="16"/>
      <c r="O37" s="16"/>
      <c r="P37" s="16"/>
      <c r="Q37" s="16"/>
      <c r="R37" s="16"/>
      <c r="S37" s="28"/>
      <c r="T37" s="28"/>
    </row>
    <row r="38" spans="1:20" x14ac:dyDescent="0.25">
      <c r="A38" s="25" t="s">
        <v>133</v>
      </c>
      <c r="B38" s="28">
        <v>6.23</v>
      </c>
      <c r="C38" s="28">
        <v>4.8600000000000003</v>
      </c>
      <c r="D38" s="28">
        <v>7.87</v>
      </c>
      <c r="L38" s="16"/>
      <c r="M38" s="16"/>
      <c r="N38" s="16"/>
      <c r="O38" s="16"/>
      <c r="P38" s="16"/>
      <c r="Q38" s="16"/>
      <c r="R38" s="16"/>
      <c r="S38" s="28"/>
      <c r="T38" s="28"/>
    </row>
    <row r="39" spans="1:20" x14ac:dyDescent="0.25">
      <c r="A39" s="25" t="s">
        <v>134</v>
      </c>
      <c r="B39" s="28">
        <v>6.27</v>
      </c>
      <c r="C39" s="28">
        <v>4.92</v>
      </c>
      <c r="D39" s="28">
        <v>7.89</v>
      </c>
      <c r="L39" s="16"/>
      <c r="M39" s="16"/>
      <c r="N39" s="16"/>
      <c r="O39" s="16"/>
      <c r="P39" s="16"/>
      <c r="Q39" s="16"/>
      <c r="R39" s="16"/>
      <c r="S39" s="28"/>
      <c r="T39" s="28"/>
    </row>
    <row r="40" spans="1:20" x14ac:dyDescent="0.25">
      <c r="A40" s="25" t="s">
        <v>135</v>
      </c>
      <c r="B40" s="28">
        <v>6.24</v>
      </c>
      <c r="C40" s="28">
        <v>4.91</v>
      </c>
      <c r="D40" s="28">
        <v>7.81</v>
      </c>
      <c r="L40" s="16"/>
      <c r="M40" s="16"/>
      <c r="N40" s="16"/>
      <c r="O40" s="16"/>
      <c r="P40" s="16"/>
      <c r="Q40" s="16"/>
      <c r="R40" s="16"/>
      <c r="S40" s="28"/>
      <c r="T40" s="28"/>
    </row>
    <row r="41" spans="1:20" x14ac:dyDescent="0.25">
      <c r="A41" s="25" t="s">
        <v>136</v>
      </c>
      <c r="B41" s="28">
        <v>6.31</v>
      </c>
      <c r="C41" s="28">
        <v>5.01</v>
      </c>
      <c r="D41" s="28">
        <v>7.85</v>
      </c>
      <c r="L41" s="16"/>
      <c r="M41" s="16"/>
      <c r="N41" s="16"/>
      <c r="O41" s="16"/>
      <c r="P41" s="16"/>
      <c r="Q41" s="16"/>
      <c r="R41" s="16"/>
      <c r="S41" s="28"/>
      <c r="T41" s="28"/>
    </row>
    <row r="42" spans="1:20" x14ac:dyDescent="0.25">
      <c r="A42" s="25" t="s">
        <v>137</v>
      </c>
      <c r="B42" s="28">
        <v>6.37</v>
      </c>
      <c r="C42" s="28">
        <v>5.1100000000000003</v>
      </c>
      <c r="D42" s="28">
        <v>7.85</v>
      </c>
      <c r="L42" s="16"/>
      <c r="M42" s="16"/>
      <c r="N42" s="16"/>
      <c r="O42" s="16"/>
      <c r="P42" s="16"/>
      <c r="Q42" s="16"/>
      <c r="R42" s="16"/>
      <c r="S42" s="28"/>
      <c r="T42" s="28"/>
    </row>
    <row r="43" spans="1:20" x14ac:dyDescent="0.25">
      <c r="A43" s="25" t="s">
        <v>138</v>
      </c>
      <c r="B43" s="28">
        <v>6.56</v>
      </c>
      <c r="C43" s="28">
        <v>5.28</v>
      </c>
      <c r="D43" s="28">
        <v>8.0500000000000007</v>
      </c>
      <c r="L43" s="16"/>
      <c r="M43" s="16"/>
      <c r="N43" s="16"/>
      <c r="O43" s="16"/>
      <c r="P43" s="16"/>
      <c r="Q43" s="16"/>
      <c r="R43" s="16"/>
      <c r="S43" s="28"/>
      <c r="T43" s="28"/>
    </row>
    <row r="44" spans="1:20" x14ac:dyDescent="0.25">
      <c r="A44" s="25" t="s">
        <v>141</v>
      </c>
      <c r="B44" s="28">
        <v>6.49</v>
      </c>
      <c r="C44" s="28">
        <v>5.2</v>
      </c>
      <c r="D44" s="28">
        <v>7.99</v>
      </c>
      <c r="L44" s="16"/>
      <c r="M44" s="16"/>
      <c r="N44" s="16"/>
      <c r="O44" s="16"/>
      <c r="P44" s="16"/>
      <c r="Q44" s="16"/>
      <c r="R44" s="16"/>
      <c r="S44" s="28"/>
      <c r="T44" s="28"/>
    </row>
    <row r="45" spans="1:20" x14ac:dyDescent="0.25">
      <c r="A45" s="25" t="s">
        <v>142</v>
      </c>
      <c r="B45" s="28">
        <v>6.24</v>
      </c>
      <c r="C45" s="28">
        <v>4.99</v>
      </c>
      <c r="D45" s="28">
        <v>7.7</v>
      </c>
      <c r="L45" s="16"/>
      <c r="M45" s="16"/>
      <c r="N45" s="16"/>
      <c r="O45" s="16"/>
      <c r="P45" s="16"/>
      <c r="Q45" s="16"/>
      <c r="R45" s="16"/>
      <c r="S45" s="28"/>
      <c r="T45" s="28"/>
    </row>
    <row r="46" spans="1:20" x14ac:dyDescent="0.25">
      <c r="A46" s="25" t="s">
        <v>144</v>
      </c>
      <c r="B46" s="28">
        <v>6.04</v>
      </c>
      <c r="C46" s="28">
        <v>4.82</v>
      </c>
      <c r="D46" s="28">
        <v>7.46</v>
      </c>
      <c r="L46" s="16"/>
      <c r="M46" s="16"/>
      <c r="N46" s="16"/>
      <c r="O46" s="16"/>
      <c r="P46" s="16"/>
      <c r="Q46" s="16"/>
      <c r="R46" s="16"/>
      <c r="S46" s="28"/>
      <c r="T46" s="28"/>
    </row>
    <row r="47" spans="1:20" x14ac:dyDescent="0.25">
      <c r="A47" s="25" t="s">
        <v>146</v>
      </c>
      <c r="B47" s="28">
        <v>5.98</v>
      </c>
      <c r="C47" s="28">
        <v>4.76</v>
      </c>
      <c r="D47" s="28">
        <v>7.41</v>
      </c>
      <c r="L47" s="16"/>
      <c r="M47" s="16"/>
      <c r="N47" s="16"/>
      <c r="O47" s="16"/>
      <c r="P47" s="16"/>
      <c r="Q47" s="16"/>
      <c r="R47" s="16"/>
      <c r="S47" s="28"/>
      <c r="T47" s="28"/>
    </row>
    <row r="48" spans="1:20" x14ac:dyDescent="0.25">
      <c r="A48" s="25" t="s">
        <v>148</v>
      </c>
      <c r="B48" s="28">
        <v>6.09</v>
      </c>
      <c r="C48" s="28">
        <v>4.83</v>
      </c>
      <c r="D48" s="28">
        <v>7.57</v>
      </c>
      <c r="L48" s="16"/>
      <c r="M48" s="16"/>
      <c r="N48" s="16"/>
      <c r="O48" s="16"/>
      <c r="P48" s="16"/>
      <c r="Q48" s="16"/>
      <c r="R48" s="16"/>
      <c r="S48" s="28"/>
      <c r="T48" s="28"/>
    </row>
    <row r="49" spans="1:20" x14ac:dyDescent="0.25">
      <c r="A49" s="25" t="s">
        <v>150</v>
      </c>
      <c r="B49" s="28">
        <v>6.18</v>
      </c>
      <c r="C49" s="28">
        <v>4.8499999999999996</v>
      </c>
      <c r="D49" s="28">
        <v>7.72</v>
      </c>
      <c r="L49" s="16"/>
      <c r="M49" s="16"/>
      <c r="N49" s="16"/>
      <c r="O49" s="16"/>
      <c r="P49" s="16"/>
      <c r="Q49" s="16"/>
      <c r="R49" s="16"/>
      <c r="S49" s="28"/>
      <c r="T49" s="28"/>
    </row>
    <row r="50" spans="1:20" x14ac:dyDescent="0.25">
      <c r="A50" s="25" t="s">
        <v>151</v>
      </c>
      <c r="B50" s="28">
        <v>6.14</v>
      </c>
      <c r="C50" s="28">
        <v>4.79</v>
      </c>
      <c r="D50" s="28">
        <v>7.73</v>
      </c>
      <c r="L50" s="16"/>
      <c r="M50" s="16"/>
      <c r="N50" s="16"/>
      <c r="O50" s="16"/>
      <c r="P50" s="16"/>
      <c r="Q50" s="16"/>
      <c r="R50" s="16"/>
      <c r="S50" s="28"/>
      <c r="T50" s="28"/>
    </row>
    <row r="51" spans="1:20" x14ac:dyDescent="0.25">
      <c r="A51" s="25" t="s">
        <v>152</v>
      </c>
      <c r="B51" s="28">
        <v>6.03</v>
      </c>
      <c r="C51" s="28">
        <v>4.68</v>
      </c>
      <c r="D51" s="28">
        <v>7.61</v>
      </c>
      <c r="L51" s="16"/>
      <c r="M51" s="16"/>
      <c r="N51" s="16"/>
      <c r="O51" s="16"/>
      <c r="P51" s="16"/>
      <c r="Q51" s="16"/>
      <c r="R51" s="16"/>
      <c r="S51" s="28"/>
      <c r="T51" s="28"/>
    </row>
    <row r="52" spans="1:20" x14ac:dyDescent="0.25">
      <c r="A52" s="25" t="s">
        <v>153</v>
      </c>
      <c r="B52" s="28">
        <v>5.77</v>
      </c>
      <c r="C52" s="28">
        <v>4.46</v>
      </c>
      <c r="D52" s="28">
        <v>7.32</v>
      </c>
      <c r="L52" s="16"/>
      <c r="M52" s="16"/>
      <c r="N52" s="16"/>
      <c r="O52" s="16"/>
      <c r="P52" s="16"/>
      <c r="Q52" s="16"/>
      <c r="R52" s="16"/>
      <c r="S52" s="28"/>
      <c r="T52" s="28"/>
    </row>
    <row r="53" spans="1:20" x14ac:dyDescent="0.25">
      <c r="A53" s="25" t="s">
        <v>154</v>
      </c>
      <c r="B53" s="28">
        <v>5.78</v>
      </c>
      <c r="C53" s="28">
        <v>4.46</v>
      </c>
      <c r="D53" s="28">
        <v>7.33</v>
      </c>
      <c r="L53" s="16"/>
      <c r="M53" s="16"/>
      <c r="N53" s="16"/>
      <c r="O53" s="16"/>
      <c r="P53" s="16"/>
      <c r="Q53" s="16"/>
      <c r="R53" s="16"/>
      <c r="S53" s="28"/>
      <c r="T53" s="28"/>
    </row>
    <row r="54" spans="1:20" x14ac:dyDescent="0.25">
      <c r="A54" s="25" t="s">
        <v>155</v>
      </c>
      <c r="B54" s="28">
        <v>5.73</v>
      </c>
      <c r="C54" s="28">
        <v>4.42</v>
      </c>
      <c r="D54" s="28">
        <v>7.27</v>
      </c>
      <c r="L54" s="16"/>
      <c r="M54" s="16"/>
      <c r="N54" s="16"/>
      <c r="O54" s="16"/>
      <c r="P54" s="16"/>
      <c r="Q54" s="16"/>
      <c r="R54" s="16"/>
      <c r="S54" s="28"/>
      <c r="T54" s="28"/>
    </row>
    <row r="55" spans="1:20" x14ac:dyDescent="0.25">
      <c r="A55" s="25" t="s">
        <v>156</v>
      </c>
      <c r="B55" s="28">
        <v>5.57</v>
      </c>
      <c r="C55" s="28">
        <v>4.2699999999999996</v>
      </c>
      <c r="D55" s="28">
        <v>7.12</v>
      </c>
      <c r="L55" s="16"/>
      <c r="M55" s="16"/>
      <c r="N55" s="16"/>
      <c r="O55" s="16"/>
      <c r="P55" s="16"/>
      <c r="Q55" s="16"/>
      <c r="R55" s="16"/>
      <c r="S55" s="28"/>
      <c r="T55" s="28"/>
    </row>
    <row r="56" spans="1:20" x14ac:dyDescent="0.25">
      <c r="A56" s="25" t="s">
        <v>157</v>
      </c>
      <c r="B56" s="28">
        <v>5.65</v>
      </c>
      <c r="C56" s="28">
        <v>4.32</v>
      </c>
      <c r="D56" s="28">
        <v>7.24</v>
      </c>
      <c r="L56" s="16"/>
      <c r="M56" s="16"/>
      <c r="N56" s="16"/>
      <c r="O56" s="16"/>
      <c r="P56" s="16"/>
      <c r="Q56" s="16"/>
      <c r="R56" s="16"/>
      <c r="S56" s="28"/>
      <c r="T56" s="28"/>
    </row>
    <row r="57" spans="1:20" x14ac:dyDescent="0.25">
      <c r="A57" s="25" t="s">
        <v>158</v>
      </c>
      <c r="B57" s="28">
        <v>5.84</v>
      </c>
      <c r="C57" s="28">
        <v>4.5</v>
      </c>
      <c r="D57" s="28">
        <v>7.42</v>
      </c>
      <c r="L57" s="16"/>
      <c r="M57" s="16"/>
      <c r="N57" s="16"/>
      <c r="O57" s="16"/>
      <c r="P57" s="16"/>
      <c r="Q57" s="16"/>
      <c r="R57" s="16"/>
      <c r="S57" s="28"/>
      <c r="T57" s="28"/>
    </row>
    <row r="58" spans="1:20" x14ac:dyDescent="0.25">
      <c r="A58" s="25" t="s">
        <v>159</v>
      </c>
      <c r="B58" s="28">
        <v>5.73</v>
      </c>
      <c r="C58" s="28">
        <v>4.43</v>
      </c>
      <c r="D58" s="28">
        <v>7.28</v>
      </c>
      <c r="L58" s="16"/>
      <c r="M58" s="16"/>
      <c r="N58" s="16"/>
      <c r="O58" s="16"/>
      <c r="P58" s="16"/>
      <c r="Q58" s="16"/>
      <c r="R58" s="16"/>
      <c r="S58" s="28"/>
      <c r="T58" s="28"/>
    </row>
    <row r="59" spans="1:20" x14ac:dyDescent="0.25">
      <c r="A59" s="25" t="s">
        <v>160</v>
      </c>
      <c r="B59" s="28">
        <v>5.71</v>
      </c>
      <c r="C59" s="28">
        <v>4.3899999999999997</v>
      </c>
      <c r="D59" s="28">
        <v>7.28</v>
      </c>
      <c r="L59" s="16"/>
      <c r="M59" s="16"/>
      <c r="N59" s="16"/>
      <c r="O59" s="16"/>
      <c r="P59" s="16"/>
      <c r="Q59" s="16"/>
      <c r="R59" s="16"/>
      <c r="S59" s="28"/>
      <c r="T59" s="28"/>
    </row>
    <row r="60" spans="1:20" x14ac:dyDescent="0.25">
      <c r="A60" s="25" t="s">
        <v>161</v>
      </c>
      <c r="B60" s="28">
        <v>5.54</v>
      </c>
      <c r="C60" s="28">
        <v>4.25</v>
      </c>
      <c r="D60" s="28">
        <v>7.07</v>
      </c>
      <c r="L60" s="16"/>
      <c r="M60" s="16"/>
      <c r="N60" s="16"/>
      <c r="O60" s="16"/>
      <c r="P60" s="16"/>
      <c r="Q60" s="16"/>
      <c r="R60" s="16"/>
      <c r="S60" s="28"/>
      <c r="T60" s="28"/>
    </row>
    <row r="61" spans="1:20" x14ac:dyDescent="0.25">
      <c r="A61" s="25" t="s">
        <v>163</v>
      </c>
      <c r="B61" s="28">
        <v>5.63</v>
      </c>
      <c r="C61" s="28">
        <v>4.32</v>
      </c>
      <c r="D61" s="28">
        <v>7.19</v>
      </c>
      <c r="L61" s="16"/>
      <c r="M61" s="16"/>
      <c r="N61" s="16"/>
      <c r="O61" s="16"/>
      <c r="P61" s="16"/>
      <c r="Q61" s="16"/>
      <c r="R61" s="16"/>
      <c r="S61" s="28"/>
      <c r="T61" s="28"/>
    </row>
    <row r="62" spans="1:20" x14ac:dyDescent="0.25">
      <c r="A62" s="25" t="s">
        <v>164</v>
      </c>
      <c r="B62" s="28">
        <v>5.69</v>
      </c>
      <c r="C62" s="28">
        <v>4.37</v>
      </c>
      <c r="D62" s="28">
        <v>7.25</v>
      </c>
      <c r="L62" s="16"/>
      <c r="M62" s="16"/>
      <c r="N62" s="16"/>
      <c r="O62" s="16"/>
      <c r="P62" s="16"/>
      <c r="Q62" s="16"/>
      <c r="R62" s="16"/>
      <c r="S62" s="28"/>
      <c r="T62" s="28"/>
    </row>
    <row r="63" spans="1:20" x14ac:dyDescent="0.25">
      <c r="A63" s="25" t="s">
        <v>165</v>
      </c>
      <c r="B63" s="28">
        <v>5.66</v>
      </c>
      <c r="C63" s="28">
        <v>4.34</v>
      </c>
      <c r="D63" s="28">
        <v>7.21</v>
      </c>
      <c r="L63" s="16"/>
      <c r="M63" s="16"/>
      <c r="N63" s="16"/>
      <c r="O63" s="16"/>
      <c r="P63" s="16"/>
      <c r="Q63" s="16"/>
      <c r="R63" s="16"/>
      <c r="S63" s="28"/>
      <c r="T63" s="28"/>
    </row>
    <row r="64" spans="1:20" x14ac:dyDescent="0.25">
      <c r="A64" s="25" t="s">
        <v>166</v>
      </c>
      <c r="B64" s="28">
        <v>5.77</v>
      </c>
      <c r="C64" s="28">
        <v>4.42</v>
      </c>
      <c r="D64" s="28">
        <v>7.37</v>
      </c>
      <c r="L64" s="16"/>
      <c r="M64" s="16"/>
      <c r="N64" s="16"/>
      <c r="O64" s="16"/>
      <c r="P64" s="16"/>
      <c r="Q64" s="16"/>
      <c r="R64" s="16"/>
      <c r="S64" s="28"/>
      <c r="T64" s="28"/>
    </row>
    <row r="65" spans="1:20" x14ac:dyDescent="0.25">
      <c r="A65" s="25" t="s">
        <v>167</v>
      </c>
      <c r="B65" s="28">
        <v>5.63</v>
      </c>
      <c r="C65" s="28">
        <v>4.3099999999999996</v>
      </c>
      <c r="D65" s="28">
        <v>7.2</v>
      </c>
      <c r="L65" s="16"/>
      <c r="M65" s="16"/>
      <c r="N65" s="16"/>
      <c r="O65" s="16"/>
      <c r="P65" s="16"/>
      <c r="Q65" s="16"/>
      <c r="R65" s="16"/>
      <c r="S65" s="28"/>
      <c r="T65" s="28"/>
    </row>
    <row r="66" spans="1:20" x14ac:dyDescent="0.25">
      <c r="A66" s="25" t="s">
        <v>168</v>
      </c>
      <c r="B66" s="28">
        <v>5.71</v>
      </c>
      <c r="C66" s="28">
        <v>4.3099999999999996</v>
      </c>
      <c r="D66" s="28">
        <v>7.37</v>
      </c>
      <c r="L66" s="16"/>
      <c r="M66" s="16"/>
      <c r="N66" s="16"/>
      <c r="O66" s="16"/>
      <c r="P66" s="16"/>
      <c r="Q66" s="16"/>
      <c r="R66" s="16"/>
      <c r="S66" s="28"/>
      <c r="T66" s="28"/>
    </row>
    <row r="67" spans="1:20" x14ac:dyDescent="0.25">
      <c r="A67" s="25" t="s">
        <v>169</v>
      </c>
      <c r="B67" s="28">
        <v>5.76</v>
      </c>
      <c r="C67" s="28">
        <v>4.4000000000000004</v>
      </c>
      <c r="D67" s="28">
        <v>7.38</v>
      </c>
      <c r="L67" s="16"/>
      <c r="M67" s="16"/>
      <c r="N67" s="16"/>
      <c r="O67" s="16"/>
      <c r="P67" s="16"/>
      <c r="Q67" s="16"/>
      <c r="R67" s="16"/>
      <c r="S67" s="28"/>
      <c r="T67" s="28"/>
    </row>
    <row r="68" spans="1:20" x14ac:dyDescent="0.25">
      <c r="A68" s="25" t="s">
        <v>170</v>
      </c>
      <c r="B68" s="28">
        <v>5.8</v>
      </c>
      <c r="C68" s="28">
        <v>4.4400000000000004</v>
      </c>
      <c r="D68" s="28">
        <v>7.41</v>
      </c>
      <c r="L68" s="16"/>
      <c r="M68" s="16"/>
      <c r="N68" s="16"/>
      <c r="O68" s="16"/>
      <c r="P68" s="16"/>
      <c r="Q68" s="16"/>
      <c r="R68" s="16"/>
      <c r="S68" s="28"/>
      <c r="T68" s="28"/>
    </row>
    <row r="69" spans="1:20" x14ac:dyDescent="0.25">
      <c r="A69" s="25" t="s">
        <v>171</v>
      </c>
      <c r="B69" s="28">
        <v>5.62</v>
      </c>
      <c r="C69" s="28">
        <v>4.3</v>
      </c>
      <c r="D69" s="28">
        <v>7.19</v>
      </c>
      <c r="L69" s="16"/>
      <c r="M69" s="16"/>
      <c r="N69" s="16"/>
      <c r="O69" s="16"/>
      <c r="P69" s="16"/>
      <c r="Q69" s="16"/>
      <c r="R69" s="16"/>
      <c r="S69" s="28"/>
      <c r="T69" s="28"/>
    </row>
    <row r="70" spans="1:20" x14ac:dyDescent="0.25">
      <c r="A70" s="25" t="s">
        <v>172</v>
      </c>
      <c r="B70" s="28">
        <v>5.56</v>
      </c>
      <c r="C70" s="28">
        <v>4.25</v>
      </c>
      <c r="D70" s="28">
        <v>7.1</v>
      </c>
      <c r="L70" s="16"/>
      <c r="M70" s="16"/>
      <c r="N70" s="16"/>
      <c r="O70" s="16"/>
      <c r="P70" s="16"/>
      <c r="Q70" s="16"/>
      <c r="R70" s="16"/>
      <c r="S70" s="28"/>
      <c r="T70" s="28"/>
    </row>
    <row r="71" spans="1:20" x14ac:dyDescent="0.25">
      <c r="A71" s="25" t="s">
        <v>173</v>
      </c>
      <c r="B71" s="28">
        <v>5.63</v>
      </c>
      <c r="C71" s="28">
        <v>4.29</v>
      </c>
      <c r="D71" s="28">
        <v>7.22</v>
      </c>
      <c r="L71" s="16"/>
      <c r="M71" s="16"/>
      <c r="N71" s="16"/>
      <c r="O71" s="16"/>
      <c r="P71" s="16"/>
      <c r="Q71" s="16"/>
      <c r="R71" s="16"/>
      <c r="S71" s="28"/>
      <c r="T71" s="28"/>
    </row>
    <row r="72" spans="1:20" x14ac:dyDescent="0.25">
      <c r="A72" s="25" t="s">
        <v>174</v>
      </c>
      <c r="B72" s="28">
        <v>5.66</v>
      </c>
      <c r="C72" s="28">
        <v>4.3600000000000003</v>
      </c>
      <c r="D72" s="28">
        <v>7.18</v>
      </c>
      <c r="L72" s="16"/>
      <c r="M72" s="16"/>
      <c r="N72" s="16"/>
      <c r="O72" s="16"/>
      <c r="P72" s="16"/>
      <c r="Q72" s="16"/>
      <c r="R72" s="16"/>
      <c r="S72" s="28"/>
      <c r="T72" s="28"/>
    </row>
    <row r="73" spans="1:20" x14ac:dyDescent="0.25">
      <c r="A73" s="25" t="s">
        <v>175</v>
      </c>
      <c r="B73" s="28">
        <v>5.91</v>
      </c>
      <c r="C73" s="28">
        <v>4.58</v>
      </c>
      <c r="D73" s="28">
        <v>7.47</v>
      </c>
      <c r="L73" s="16"/>
      <c r="M73" s="16"/>
      <c r="N73" s="16"/>
      <c r="O73" s="16"/>
      <c r="P73" s="16"/>
      <c r="Q73" s="16"/>
      <c r="R73" s="16"/>
      <c r="S73" s="28"/>
      <c r="T73" s="28"/>
    </row>
    <row r="74" spans="1:20" x14ac:dyDescent="0.25">
      <c r="A74" s="25" t="s">
        <v>176</v>
      </c>
      <c r="B74" s="28">
        <v>5.75</v>
      </c>
      <c r="C74" s="28">
        <v>4.3899999999999997</v>
      </c>
      <c r="D74" s="28">
        <v>7.35</v>
      </c>
      <c r="L74" s="16"/>
      <c r="M74" s="16"/>
      <c r="N74" s="16"/>
      <c r="O74" s="16"/>
      <c r="P74" s="16"/>
      <c r="Q74" s="16"/>
      <c r="R74" s="16"/>
      <c r="S74" s="28"/>
      <c r="T74" s="28"/>
    </row>
    <row r="75" spans="1:20" x14ac:dyDescent="0.25">
      <c r="A75" s="25" t="s">
        <v>177</v>
      </c>
      <c r="B75" s="28">
        <v>5.87</v>
      </c>
      <c r="C75" s="28">
        <v>4.45</v>
      </c>
      <c r="D75" s="28">
        <v>7.54</v>
      </c>
      <c r="L75" s="16"/>
      <c r="M75" s="16"/>
      <c r="N75" s="16"/>
      <c r="O75" s="16"/>
      <c r="P75" s="16"/>
      <c r="Q75" s="16"/>
      <c r="R75" s="16"/>
      <c r="S75" s="28"/>
      <c r="T75" s="28"/>
    </row>
    <row r="76" spans="1:20" x14ac:dyDescent="0.25">
      <c r="A76" s="25" t="s">
        <v>178</v>
      </c>
      <c r="B76" s="28">
        <v>5.83</v>
      </c>
      <c r="C76" s="28">
        <v>4.3899999999999997</v>
      </c>
      <c r="D76" s="28">
        <v>7.52</v>
      </c>
      <c r="L76" s="16"/>
      <c r="M76" s="16"/>
      <c r="N76" s="16"/>
      <c r="O76" s="16"/>
      <c r="P76" s="16"/>
      <c r="Q76" s="16"/>
      <c r="R76" s="16"/>
      <c r="S76" s="28"/>
      <c r="T76" s="28"/>
    </row>
    <row r="77" spans="1:20" x14ac:dyDescent="0.25">
      <c r="A77" s="25" t="s">
        <v>179</v>
      </c>
      <c r="B77" s="28">
        <v>5.83</v>
      </c>
      <c r="C77" s="28">
        <v>4.42</v>
      </c>
      <c r="D77" s="28">
        <v>7.5</v>
      </c>
      <c r="L77" s="16"/>
      <c r="M77" s="16"/>
      <c r="N77" s="16"/>
      <c r="O77" s="16"/>
      <c r="P77" s="16"/>
      <c r="Q77" s="16"/>
      <c r="R77" s="16"/>
      <c r="S77" s="28"/>
      <c r="T77" s="28"/>
    </row>
    <row r="78" spans="1:20" x14ac:dyDescent="0.25">
      <c r="A78" s="25" t="s">
        <v>180</v>
      </c>
      <c r="B78" s="28">
        <v>5.65</v>
      </c>
      <c r="C78" s="28">
        <v>4.3</v>
      </c>
      <c r="D78" s="28">
        <v>7.23</v>
      </c>
      <c r="L78" s="16"/>
      <c r="M78" s="16"/>
      <c r="N78" s="16"/>
      <c r="O78" s="16"/>
      <c r="P78" s="16"/>
      <c r="Q78" s="16"/>
      <c r="R78" s="16"/>
      <c r="S78" s="28"/>
      <c r="T78" s="28"/>
    </row>
    <row r="79" spans="1:20" x14ac:dyDescent="0.25">
      <c r="A79" s="25" t="s">
        <v>181</v>
      </c>
      <c r="B79" s="28">
        <v>5.58</v>
      </c>
      <c r="C79" s="28">
        <v>4.26</v>
      </c>
      <c r="D79" s="28">
        <v>7.15</v>
      </c>
      <c r="L79" s="16"/>
      <c r="M79" s="16"/>
      <c r="N79" s="16"/>
      <c r="O79" s="16"/>
      <c r="P79" s="16"/>
      <c r="Q79" s="16"/>
      <c r="R79" s="16"/>
      <c r="S79" s="28"/>
      <c r="T79" s="28"/>
    </row>
    <row r="80" spans="1:20" x14ac:dyDescent="0.25">
      <c r="A80" s="25" t="s">
        <v>182</v>
      </c>
      <c r="B80" s="28">
        <v>5.65</v>
      </c>
      <c r="C80" s="28">
        <v>4.29</v>
      </c>
      <c r="D80" s="28">
        <v>7.26</v>
      </c>
      <c r="L80" s="16"/>
      <c r="M80" s="16"/>
      <c r="N80" s="16"/>
      <c r="O80" s="16"/>
      <c r="P80" s="16"/>
      <c r="Q80" s="16"/>
      <c r="R80" s="16"/>
      <c r="S80" s="28"/>
      <c r="T80" s="28"/>
    </row>
    <row r="81" spans="1:20" x14ac:dyDescent="0.25">
      <c r="A81" s="25" t="s">
        <v>183</v>
      </c>
      <c r="B81" s="28">
        <v>5.65</v>
      </c>
      <c r="C81" s="28">
        <v>4.2699999999999996</v>
      </c>
      <c r="D81" s="28">
        <v>7.28</v>
      </c>
      <c r="L81" s="16"/>
      <c r="M81" s="16"/>
      <c r="N81" s="16"/>
      <c r="O81" s="16"/>
      <c r="P81" s="16"/>
      <c r="Q81" s="16"/>
      <c r="R81" s="16"/>
      <c r="S81" s="28"/>
      <c r="T81" s="28"/>
    </row>
    <row r="82" spans="1:20" x14ac:dyDescent="0.25">
      <c r="A82" s="25" t="s">
        <v>184</v>
      </c>
      <c r="B82" s="28">
        <v>5.71</v>
      </c>
      <c r="C82" s="28">
        <v>4.3099999999999996</v>
      </c>
      <c r="D82" s="28">
        <v>7.36</v>
      </c>
      <c r="L82" s="16"/>
      <c r="M82" s="16"/>
      <c r="N82" s="16"/>
      <c r="O82" s="16"/>
      <c r="P82" s="16"/>
      <c r="Q82" s="16"/>
      <c r="R82" s="16"/>
      <c r="S82" s="28"/>
      <c r="T82" s="28"/>
    </row>
    <row r="83" spans="1:20" x14ac:dyDescent="0.25">
      <c r="A83" s="25" t="s">
        <v>185</v>
      </c>
      <c r="B83" s="28">
        <v>5.73</v>
      </c>
      <c r="C83" s="28">
        <v>4.34</v>
      </c>
      <c r="D83" s="28">
        <v>7.37</v>
      </c>
      <c r="L83" s="16"/>
      <c r="M83" s="16"/>
      <c r="N83" s="16"/>
      <c r="O83" s="16"/>
      <c r="P83" s="16"/>
      <c r="Q83" s="16"/>
      <c r="R83" s="16"/>
      <c r="S83" s="28"/>
      <c r="T83" s="2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36F6B-4894-4704-9823-0A75BC070E9C}">
  <dimension ref="A1:AE44"/>
  <sheetViews>
    <sheetView workbookViewId="0">
      <selection activeCell="H37" sqref="H37"/>
    </sheetView>
  </sheetViews>
  <sheetFormatPr baseColWidth="10" defaultRowHeight="15" x14ac:dyDescent="0.25"/>
  <sheetData>
    <row r="1" spans="1:31" x14ac:dyDescent="0.25">
      <c r="A1" t="s">
        <v>15</v>
      </c>
    </row>
    <row r="3" spans="1:3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x14ac:dyDescent="0.25">
      <c r="A4" s="22"/>
      <c r="B4" s="22" t="s">
        <v>218</v>
      </c>
      <c r="C4" s="22"/>
      <c r="D4" s="22"/>
      <c r="E4" s="22" t="s">
        <v>219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ht="18.75" x14ac:dyDescent="0.25">
      <c r="A6" s="22"/>
      <c r="B6" s="22" t="s">
        <v>220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4" t="s">
        <v>221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3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x14ac:dyDescent="0.25">
      <c r="A12" s="22"/>
      <c r="B12" s="22"/>
      <c r="C12" s="22" t="s">
        <v>222</v>
      </c>
      <c r="D12" s="22" t="s">
        <v>223</v>
      </c>
      <c r="E12" s="22" t="s">
        <v>223</v>
      </c>
      <c r="F12" s="22" t="s">
        <v>223</v>
      </c>
      <c r="G12" s="22" t="s">
        <v>223</v>
      </c>
      <c r="H12" s="22" t="s">
        <v>224</v>
      </c>
      <c r="I12" s="22" t="s">
        <v>225</v>
      </c>
      <c r="J12" s="22"/>
      <c r="K12" s="22" t="s">
        <v>226</v>
      </c>
      <c r="L12" s="22" t="s">
        <v>227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x14ac:dyDescent="0.25">
      <c r="A13" s="22"/>
      <c r="B13" s="25" t="s">
        <v>228</v>
      </c>
      <c r="C13" s="16">
        <v>9.9</v>
      </c>
      <c r="D13" s="27">
        <v>0</v>
      </c>
      <c r="E13" s="27">
        <v>0</v>
      </c>
      <c r="F13" s="27">
        <v>0</v>
      </c>
      <c r="G13" s="27">
        <v>0</v>
      </c>
      <c r="H13" s="27">
        <v>16.100000000000001</v>
      </c>
      <c r="I13" s="27">
        <v>4.0999999999999996</v>
      </c>
      <c r="J13" s="27"/>
      <c r="K13" s="33">
        <f>H13/(H13+I13)*100</f>
        <v>79.702970297029694</v>
      </c>
      <c r="L13" s="33">
        <f>I13/(H13+I13)*100</f>
        <v>20.297029702970292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x14ac:dyDescent="0.25">
      <c r="A14" s="22"/>
      <c r="B14" s="25" t="s">
        <v>229</v>
      </c>
      <c r="C14" s="16">
        <v>7.1</v>
      </c>
      <c r="D14" s="27">
        <v>0</v>
      </c>
      <c r="E14" s="27">
        <v>0</v>
      </c>
      <c r="F14" s="27">
        <v>0</v>
      </c>
      <c r="G14" s="27">
        <v>0</v>
      </c>
      <c r="H14" s="27">
        <v>1.9</v>
      </c>
      <c r="I14" s="27">
        <v>2.7</v>
      </c>
      <c r="J14" s="27"/>
      <c r="K14" s="33">
        <f>H14/(H14+I14)*100</f>
        <v>41.304347826086953</v>
      </c>
      <c r="L14" s="33">
        <f>I14/(H14+I14)*100</f>
        <v>58.695652173913047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1:31" x14ac:dyDescent="0.25">
      <c r="A15" s="22"/>
      <c r="B15" s="25" t="s">
        <v>230</v>
      </c>
      <c r="C15" s="16">
        <v>7</v>
      </c>
      <c r="D15" s="27">
        <v>0</v>
      </c>
      <c r="E15" s="27">
        <v>0</v>
      </c>
      <c r="F15" s="27">
        <v>0</v>
      </c>
      <c r="G15" s="27">
        <v>0</v>
      </c>
      <c r="H15" s="27">
        <v>1</v>
      </c>
      <c r="I15" s="16">
        <v>3.8</v>
      </c>
      <c r="J15" s="16"/>
      <c r="K15" s="33">
        <f>H15/(H15+I15)*100</f>
        <v>20.833333333333336</v>
      </c>
      <c r="L15" s="33">
        <f>I15/(H15+I15)*100</f>
        <v>79.166666666666657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1:31" x14ac:dyDescent="0.25">
      <c r="A16" s="22"/>
      <c r="B16" s="25" t="s">
        <v>231</v>
      </c>
      <c r="C16" s="16">
        <v>6.9</v>
      </c>
      <c r="D16" s="27">
        <v>0</v>
      </c>
      <c r="E16" s="27">
        <v>0</v>
      </c>
      <c r="F16" s="27">
        <v>0</v>
      </c>
      <c r="G16" s="27">
        <v>0</v>
      </c>
      <c r="H16" s="27">
        <v>5.6</v>
      </c>
      <c r="I16" s="16">
        <v>2.6</v>
      </c>
      <c r="J16" s="16"/>
      <c r="K16" s="33">
        <f>H16/(H16+I16)*100</f>
        <v>68.292682926829272</v>
      </c>
      <c r="L16" s="33">
        <f>I16/(H16+I16)*100</f>
        <v>31.707317073170739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1" x14ac:dyDescent="0.25">
      <c r="A17" s="22"/>
      <c r="B17" s="25" t="s">
        <v>232</v>
      </c>
      <c r="C17" s="16">
        <v>6.8</v>
      </c>
      <c r="D17" s="27">
        <v>0</v>
      </c>
      <c r="E17" s="27">
        <v>0</v>
      </c>
      <c r="F17" s="27">
        <v>0</v>
      </c>
      <c r="G17" s="27">
        <v>0</v>
      </c>
      <c r="H17" s="22"/>
      <c r="I17" s="22"/>
      <c r="J17" s="22"/>
      <c r="K17" s="33"/>
      <c r="L17" s="33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1:31" x14ac:dyDescent="0.25">
      <c r="A18" s="22"/>
      <c r="B18" s="25" t="s">
        <v>233</v>
      </c>
      <c r="C18" s="16">
        <v>6.4</v>
      </c>
      <c r="D18" s="27">
        <v>0</v>
      </c>
      <c r="E18" s="27">
        <v>0</v>
      </c>
      <c r="F18" s="27">
        <v>0</v>
      </c>
      <c r="G18" s="27">
        <v>0</v>
      </c>
      <c r="H18" s="27">
        <v>0.8</v>
      </c>
      <c r="I18" s="16">
        <v>7.4</v>
      </c>
      <c r="J18" s="16"/>
      <c r="K18" s="33">
        <f t="shared" ref="K18:K28" si="0">H18/(H18+I18)*100</f>
        <v>9.7560975609756095</v>
      </c>
      <c r="L18" s="33">
        <f t="shared" ref="L18:L28" si="1">I18/(H18+I18)*100</f>
        <v>90.243902439024382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1:31" x14ac:dyDescent="0.25">
      <c r="A19" s="22"/>
      <c r="B19" s="25" t="s">
        <v>234</v>
      </c>
      <c r="C19" s="16">
        <v>6.2</v>
      </c>
      <c r="D19" s="27">
        <v>0</v>
      </c>
      <c r="E19" s="27">
        <v>0</v>
      </c>
      <c r="F19" s="27">
        <v>0</v>
      </c>
      <c r="G19" s="27">
        <v>0</v>
      </c>
      <c r="H19" s="27">
        <v>5.6</v>
      </c>
      <c r="I19" s="16">
        <v>6.6</v>
      </c>
      <c r="J19" s="16"/>
      <c r="K19" s="33">
        <f t="shared" si="0"/>
        <v>45.901639344262293</v>
      </c>
      <c r="L19" s="33">
        <f t="shared" si="1"/>
        <v>54.098360655737707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pans="1:31" x14ac:dyDescent="0.25">
      <c r="A20" s="22"/>
      <c r="B20" s="25" t="s">
        <v>235</v>
      </c>
      <c r="C20" s="16">
        <v>6.2</v>
      </c>
      <c r="D20" s="27">
        <v>0</v>
      </c>
      <c r="E20" s="27">
        <v>0</v>
      </c>
      <c r="F20" s="27">
        <v>0</v>
      </c>
      <c r="G20" s="27">
        <v>0</v>
      </c>
      <c r="H20" s="27">
        <v>2.4</v>
      </c>
      <c r="I20" s="27">
        <v>2.1</v>
      </c>
      <c r="J20" s="27"/>
      <c r="K20" s="33">
        <f t="shared" si="0"/>
        <v>53.333333333333336</v>
      </c>
      <c r="L20" s="33">
        <f t="shared" si="1"/>
        <v>46.666666666666664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x14ac:dyDescent="0.25">
      <c r="A21" s="22"/>
      <c r="B21" s="25" t="s">
        <v>236</v>
      </c>
      <c r="C21" s="16">
        <v>6.1</v>
      </c>
      <c r="D21" s="27">
        <v>0</v>
      </c>
      <c r="E21" s="27">
        <v>0</v>
      </c>
      <c r="F21" s="27">
        <v>0</v>
      </c>
      <c r="G21" s="27">
        <v>0</v>
      </c>
      <c r="H21" s="27">
        <v>1.9</v>
      </c>
      <c r="I21" s="16">
        <v>5.4</v>
      </c>
      <c r="J21" s="16"/>
      <c r="K21" s="33">
        <f t="shared" si="0"/>
        <v>26.027397260273972</v>
      </c>
      <c r="L21" s="33">
        <f t="shared" si="1"/>
        <v>73.972602739726028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25">
      <c r="A22" s="22"/>
      <c r="B22" s="25" t="s">
        <v>237</v>
      </c>
      <c r="C22" s="16">
        <v>6</v>
      </c>
      <c r="D22" s="27">
        <v>0</v>
      </c>
      <c r="E22" s="27">
        <v>0</v>
      </c>
      <c r="F22" s="27">
        <v>0</v>
      </c>
      <c r="G22" s="27">
        <v>0</v>
      </c>
      <c r="H22" s="27">
        <v>3.2</v>
      </c>
      <c r="I22" s="16">
        <v>3.1</v>
      </c>
      <c r="J22" s="16"/>
      <c r="K22" s="33">
        <f t="shared" si="0"/>
        <v>50.793650793650791</v>
      </c>
      <c r="L22" s="33">
        <f t="shared" si="1"/>
        <v>49.206349206349202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25">
      <c r="A23" s="22"/>
      <c r="B23" s="25" t="s">
        <v>238</v>
      </c>
      <c r="C23" s="16">
        <v>5.7</v>
      </c>
      <c r="D23" s="27">
        <v>0</v>
      </c>
      <c r="E23" s="27">
        <v>0</v>
      </c>
      <c r="F23" s="27">
        <v>0</v>
      </c>
      <c r="G23" s="27">
        <v>0</v>
      </c>
      <c r="H23" s="27">
        <v>0.2</v>
      </c>
      <c r="I23" s="16">
        <v>1</v>
      </c>
      <c r="J23" s="16"/>
      <c r="K23" s="33">
        <f t="shared" si="0"/>
        <v>16.666666666666668</v>
      </c>
      <c r="L23" s="33">
        <f t="shared" si="1"/>
        <v>83.333333333333343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25">
      <c r="A24" s="22"/>
      <c r="B24" s="25" t="s">
        <v>239</v>
      </c>
      <c r="C24" s="16">
        <v>5.6</v>
      </c>
      <c r="D24" s="27">
        <v>0</v>
      </c>
      <c r="E24" s="27">
        <v>0</v>
      </c>
      <c r="F24" s="27">
        <v>0</v>
      </c>
      <c r="G24" s="27">
        <v>0</v>
      </c>
      <c r="H24" s="27">
        <v>2</v>
      </c>
      <c r="I24" s="16">
        <v>1.9</v>
      </c>
      <c r="J24" s="16"/>
      <c r="K24" s="33">
        <f t="shared" si="0"/>
        <v>51.282051282051292</v>
      </c>
      <c r="L24" s="33">
        <f t="shared" si="1"/>
        <v>48.717948717948715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25">
      <c r="A25" s="22"/>
      <c r="B25" s="25" t="s">
        <v>240</v>
      </c>
      <c r="C25" s="16">
        <v>5.4</v>
      </c>
      <c r="D25" s="27">
        <v>0</v>
      </c>
      <c r="E25" s="27">
        <v>0</v>
      </c>
      <c r="F25" s="27">
        <v>0</v>
      </c>
      <c r="G25" s="27">
        <v>0</v>
      </c>
      <c r="H25" s="27">
        <v>0.4</v>
      </c>
      <c r="I25" s="27">
        <v>1.8</v>
      </c>
      <c r="J25" s="27"/>
      <c r="K25" s="33">
        <f t="shared" si="0"/>
        <v>18.181818181818183</v>
      </c>
      <c r="L25" s="33">
        <f t="shared" si="1"/>
        <v>81.818181818181813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25">
      <c r="A26" s="22"/>
      <c r="B26" s="25" t="s">
        <v>241</v>
      </c>
      <c r="C26" s="16">
        <v>4.5999999999999996</v>
      </c>
      <c r="D26" s="27">
        <v>0</v>
      </c>
      <c r="E26" s="27">
        <v>0</v>
      </c>
      <c r="F26" s="27">
        <v>0</v>
      </c>
      <c r="G26" s="27">
        <v>0</v>
      </c>
      <c r="H26" s="27">
        <v>3.1</v>
      </c>
      <c r="I26" s="16">
        <v>4.0999999999999996</v>
      </c>
      <c r="J26" s="16"/>
      <c r="K26" s="33">
        <f t="shared" si="0"/>
        <v>43.055555555555564</v>
      </c>
      <c r="L26" s="33">
        <f t="shared" si="1"/>
        <v>56.944444444444443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25">
      <c r="A27" s="22"/>
      <c r="B27" s="25" t="s">
        <v>242</v>
      </c>
      <c r="C27" s="16">
        <v>4.3</v>
      </c>
      <c r="D27" s="27">
        <v>0</v>
      </c>
      <c r="E27" s="27">
        <v>0</v>
      </c>
      <c r="F27" s="27">
        <v>0</v>
      </c>
      <c r="G27" s="27">
        <v>0</v>
      </c>
      <c r="H27" s="27">
        <v>1</v>
      </c>
      <c r="I27" s="16">
        <v>1.1000000000000001</v>
      </c>
      <c r="J27" s="16"/>
      <c r="K27" s="33">
        <f t="shared" si="0"/>
        <v>47.619047619047613</v>
      </c>
      <c r="L27" s="33">
        <f t="shared" si="1"/>
        <v>52.380952380952387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25">
      <c r="A28" s="22"/>
      <c r="B28" s="25" t="s">
        <v>243</v>
      </c>
      <c r="C28" s="16">
        <v>4</v>
      </c>
      <c r="D28" s="27">
        <v>0</v>
      </c>
      <c r="E28" s="27">
        <v>0</v>
      </c>
      <c r="F28" s="27">
        <v>0</v>
      </c>
      <c r="G28" s="27">
        <v>0</v>
      </c>
      <c r="H28" s="27">
        <v>1.3</v>
      </c>
      <c r="I28" s="16">
        <v>3.1</v>
      </c>
      <c r="J28" s="16"/>
      <c r="K28" s="33">
        <f t="shared" si="0"/>
        <v>29.54545454545454</v>
      </c>
      <c r="L28" s="33">
        <f t="shared" si="1"/>
        <v>70.454545454545453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pans="1:3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x14ac:dyDescent="0.25">
      <c r="A32" s="22"/>
      <c r="B32" s="22"/>
      <c r="C32" s="16"/>
      <c r="D32" s="16"/>
      <c r="E32" s="22"/>
      <c r="F32" s="22"/>
      <c r="G32" s="27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x14ac:dyDescent="0.25">
      <c r="A33" s="22"/>
      <c r="B33" s="22"/>
      <c r="C33" s="16"/>
      <c r="D33" s="16"/>
      <c r="E33" s="22"/>
      <c r="F33" s="22"/>
      <c r="G33" s="27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x14ac:dyDescent="0.25">
      <c r="A34" s="22"/>
      <c r="B34" s="22"/>
      <c r="C34" s="16"/>
      <c r="D34" s="16"/>
      <c r="E34" s="22"/>
      <c r="F34" s="27"/>
      <c r="G34" s="27"/>
      <c r="H34" s="22"/>
      <c r="I34" s="22"/>
      <c r="J34" s="22"/>
      <c r="K34" s="33"/>
      <c r="L34" s="3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x14ac:dyDescent="0.25">
      <c r="A35" s="22"/>
      <c r="B35" s="22"/>
      <c r="C35" s="25"/>
      <c r="D35" s="22"/>
      <c r="E35" s="22"/>
      <c r="F35" s="22"/>
      <c r="G35" s="27"/>
      <c r="H35" s="22"/>
      <c r="I35" s="22"/>
      <c r="J35" s="22"/>
      <c r="K35" s="33"/>
      <c r="L35" s="33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x14ac:dyDescent="0.25">
      <c r="A36" s="22"/>
      <c r="B36" s="22"/>
      <c r="C36" s="25"/>
      <c r="D36" s="22"/>
      <c r="E36" s="27"/>
      <c r="F36" s="16"/>
      <c r="G36" s="27"/>
      <c r="H36" s="22"/>
      <c r="I36" s="22"/>
      <c r="J36" s="22"/>
      <c r="K36" s="33"/>
      <c r="L36" s="33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1" x14ac:dyDescent="0.25">
      <c r="A37" s="22"/>
      <c r="B37" s="22"/>
      <c r="C37" s="25"/>
      <c r="D37" s="22"/>
      <c r="E37" s="22"/>
      <c r="F37" s="22"/>
      <c r="G37" s="27"/>
      <c r="H37" s="22"/>
      <c r="I37" s="22"/>
      <c r="J37" s="22"/>
      <c r="K37" s="33"/>
      <c r="L37" s="33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x14ac:dyDescent="0.25">
      <c r="A38" s="22"/>
      <c r="B38" s="22"/>
      <c r="C38" s="25"/>
      <c r="D38" s="22"/>
      <c r="E38" s="22"/>
      <c r="F38" s="22"/>
      <c r="G38" s="27"/>
      <c r="H38" s="22"/>
      <c r="I38" s="22"/>
      <c r="J38" s="22"/>
      <c r="K38" s="33"/>
      <c r="L38" s="33"/>
      <c r="M38" s="22"/>
      <c r="N38" s="22" t="s">
        <v>244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x14ac:dyDescent="0.25">
      <c r="A39" s="22"/>
      <c r="B39" s="22"/>
      <c r="C39" s="25"/>
      <c r="D39" s="22"/>
      <c r="E39" s="22"/>
      <c r="F39" s="22"/>
      <c r="G39" s="27"/>
      <c r="H39" s="22"/>
      <c r="I39" s="22"/>
      <c r="J39" s="22"/>
      <c r="K39" s="33"/>
      <c r="L39" s="33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1" x14ac:dyDescent="0.25">
      <c r="A40" s="22"/>
      <c r="B40" s="22"/>
      <c r="C40" s="25"/>
      <c r="D40" s="22"/>
      <c r="E40" s="22"/>
      <c r="F40" s="22"/>
      <c r="G40" s="27"/>
      <c r="H40" s="22"/>
      <c r="I40" s="22"/>
      <c r="J40" s="22"/>
      <c r="K40" s="33"/>
      <c r="L40" s="33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x14ac:dyDescent="0.25">
      <c r="A41" s="22"/>
      <c r="B41" s="22"/>
      <c r="C41" s="25"/>
      <c r="D41" s="22"/>
      <c r="E41" s="22"/>
      <c r="F41" s="22"/>
      <c r="G41" s="27"/>
      <c r="H41" s="22"/>
      <c r="I41" s="22"/>
      <c r="J41" s="22"/>
      <c r="K41" s="33"/>
      <c r="L41" s="33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25">
      <c r="A42" s="22"/>
      <c r="B42" s="22"/>
      <c r="C42" s="25"/>
      <c r="D42" s="22"/>
      <c r="E42" s="22"/>
      <c r="F42" s="22"/>
      <c r="G42" s="27"/>
      <c r="H42" s="22"/>
      <c r="I42" s="22"/>
      <c r="J42" s="22"/>
      <c r="K42" s="33"/>
      <c r="L42" s="33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25">
      <c r="A43" s="22"/>
      <c r="B43" s="22"/>
      <c r="C43" s="25"/>
      <c r="D43" s="22"/>
      <c r="E43" s="22"/>
      <c r="F43" s="22"/>
      <c r="G43" s="27"/>
      <c r="H43" s="22"/>
      <c r="I43" s="22"/>
      <c r="J43" s="22"/>
      <c r="K43" s="33"/>
      <c r="L43" s="33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25">
      <c r="A44" s="22"/>
      <c r="B44" s="22"/>
      <c r="C44" s="25"/>
      <c r="D44" s="22"/>
      <c r="E44" s="22"/>
      <c r="F44" s="22"/>
      <c r="G44" s="27"/>
      <c r="H44" s="22"/>
      <c r="I44" s="22"/>
      <c r="J44" s="22"/>
      <c r="K44" s="33"/>
      <c r="L44" s="33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FEF5-DAF9-4E25-A08E-00A090C92065}">
  <dimension ref="A1:N39"/>
  <sheetViews>
    <sheetView topLeftCell="B1" workbookViewId="0">
      <selection activeCell="C26" sqref="C26"/>
    </sheetView>
  </sheetViews>
  <sheetFormatPr baseColWidth="10" defaultRowHeight="15" x14ac:dyDescent="0.25"/>
  <sheetData>
    <row r="1" spans="1:14" x14ac:dyDescent="0.25">
      <c r="A1" t="s">
        <v>16</v>
      </c>
    </row>
    <row r="3" spans="1:14" ht="18.75" x14ac:dyDescent="0.3">
      <c r="A3" s="31" t="s">
        <v>245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2"/>
      <c r="B4" s="22"/>
      <c r="C4" s="22" t="s">
        <v>57</v>
      </c>
      <c r="D4" s="22" t="s">
        <v>58</v>
      </c>
      <c r="E4" s="27"/>
      <c r="F4" s="27"/>
      <c r="G4" s="22"/>
      <c r="H4" s="27"/>
      <c r="I4" s="27"/>
      <c r="J4" s="27"/>
      <c r="K4" s="27"/>
      <c r="L4" s="27"/>
      <c r="M4" s="27"/>
      <c r="N4" s="27"/>
    </row>
    <row r="5" spans="1:14" ht="18.75" x14ac:dyDescent="0.25">
      <c r="A5" s="22"/>
      <c r="B5" s="22"/>
      <c r="C5" s="22"/>
      <c r="D5" s="22"/>
      <c r="E5" s="27"/>
      <c r="F5" s="27"/>
      <c r="G5" s="24"/>
      <c r="H5" s="27"/>
      <c r="I5" s="27"/>
      <c r="J5" s="27"/>
      <c r="K5" s="27"/>
      <c r="L5" s="27"/>
      <c r="M5" s="27"/>
      <c r="N5" s="27"/>
    </row>
    <row r="6" spans="1:14" ht="18.75" x14ac:dyDescent="0.25">
      <c r="A6" s="22"/>
      <c r="F6" s="27"/>
      <c r="G6" s="24"/>
      <c r="H6" s="27"/>
      <c r="I6" s="27"/>
      <c r="J6" s="27"/>
      <c r="K6" s="27"/>
      <c r="L6" s="27"/>
      <c r="M6" s="27"/>
      <c r="N6" s="27"/>
    </row>
    <row r="7" spans="1:14" x14ac:dyDescent="0.25">
      <c r="A7" s="22"/>
      <c r="B7" s="25" t="s">
        <v>228</v>
      </c>
      <c r="C7" s="16">
        <v>6.75</v>
      </c>
      <c r="D7" s="16">
        <v>10.725</v>
      </c>
      <c r="E7" s="16"/>
      <c r="F7" s="34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25" t="s">
        <v>230</v>
      </c>
      <c r="C8" s="16">
        <v>6.625</v>
      </c>
      <c r="D8" s="16">
        <v>8.625</v>
      </c>
      <c r="E8" s="16"/>
      <c r="F8" s="22"/>
      <c r="G8" s="22"/>
      <c r="H8" s="22"/>
      <c r="I8" s="22"/>
      <c r="J8" s="22"/>
      <c r="K8" s="22"/>
      <c r="L8" s="22"/>
      <c r="M8" s="22"/>
      <c r="N8" s="22"/>
    </row>
    <row r="9" spans="1:14" ht="18.75" x14ac:dyDescent="0.25">
      <c r="A9" s="22"/>
      <c r="B9" s="25" t="s">
        <v>232</v>
      </c>
      <c r="C9" s="16">
        <v>5.2750000000000004</v>
      </c>
      <c r="D9" s="16">
        <v>8.5500000000000007</v>
      </c>
      <c r="E9" s="16"/>
      <c r="F9" s="22"/>
      <c r="G9" s="24" t="s">
        <v>246</v>
      </c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5" t="s">
        <v>231</v>
      </c>
      <c r="C10" s="16">
        <v>4.5500000000000007</v>
      </c>
      <c r="D10" s="16">
        <v>8.125</v>
      </c>
      <c r="E10" s="16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22"/>
      <c r="B11" s="25" t="s">
        <v>229</v>
      </c>
      <c r="C11" s="16">
        <v>6.05</v>
      </c>
      <c r="D11" s="16">
        <v>7.9749999999999996</v>
      </c>
      <c r="E11" s="16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5">
      <c r="A12" s="22"/>
      <c r="B12" s="25" t="s">
        <v>234</v>
      </c>
      <c r="C12" s="16">
        <v>5.1750000000000007</v>
      </c>
      <c r="D12" s="16">
        <v>7.7499999999999991</v>
      </c>
      <c r="E12" s="16"/>
      <c r="F12" s="22"/>
      <c r="G12" s="22"/>
      <c r="H12" s="22"/>
      <c r="I12" s="22"/>
      <c r="J12" s="22"/>
      <c r="K12" s="22"/>
      <c r="L12" s="22"/>
      <c r="M12" s="22"/>
      <c r="N12" s="22"/>
    </row>
    <row r="13" spans="1:14" x14ac:dyDescent="0.25">
      <c r="A13" s="22"/>
      <c r="B13" s="25" t="s">
        <v>236</v>
      </c>
      <c r="C13" s="16">
        <v>5.6999999999999993</v>
      </c>
      <c r="D13" s="16">
        <v>7.5250000000000004</v>
      </c>
      <c r="E13" s="16"/>
      <c r="F13" s="22"/>
      <c r="G13" s="22"/>
      <c r="H13" s="22"/>
      <c r="I13" s="22"/>
      <c r="J13" s="22"/>
      <c r="K13" s="22"/>
      <c r="L13" s="22"/>
      <c r="M13" s="22"/>
      <c r="N13" s="22"/>
    </row>
    <row r="14" spans="1:14" x14ac:dyDescent="0.25">
      <c r="A14" s="22"/>
      <c r="B14" s="25" t="s">
        <v>237</v>
      </c>
      <c r="C14" s="16">
        <v>4.3</v>
      </c>
      <c r="D14" s="16">
        <v>7.5250000000000004</v>
      </c>
      <c r="E14" s="16"/>
      <c r="F14" s="22"/>
      <c r="G14" s="22"/>
      <c r="H14" s="22"/>
      <c r="I14" s="22"/>
      <c r="J14" s="22"/>
      <c r="K14" s="22"/>
      <c r="L14" s="22"/>
      <c r="M14" s="22"/>
      <c r="N14" s="22"/>
    </row>
    <row r="15" spans="1:14" x14ac:dyDescent="0.25">
      <c r="A15" s="22"/>
      <c r="B15" s="25" t="s">
        <v>235</v>
      </c>
      <c r="C15" s="16">
        <v>4.7249999999999996</v>
      </c>
      <c r="D15" s="16">
        <v>7.4249999999999998</v>
      </c>
      <c r="E15" s="16"/>
      <c r="F15" s="22"/>
      <c r="G15" s="22"/>
      <c r="H15" s="22"/>
      <c r="I15" s="22"/>
      <c r="J15" s="22"/>
      <c r="K15" s="22"/>
      <c r="L15" s="22"/>
      <c r="M15" s="22"/>
      <c r="N15" s="22"/>
    </row>
    <row r="16" spans="1:14" x14ac:dyDescent="0.25">
      <c r="A16" s="22"/>
      <c r="B16" s="25" t="s">
        <v>240</v>
      </c>
      <c r="C16" s="16">
        <v>4.9250000000000007</v>
      </c>
      <c r="D16" s="16">
        <v>6.95</v>
      </c>
      <c r="E16" s="16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2"/>
      <c r="B17" s="25" t="s">
        <v>233</v>
      </c>
      <c r="C17" s="16">
        <v>6.4249999999999989</v>
      </c>
      <c r="D17" s="16">
        <v>6.8249999999999993</v>
      </c>
      <c r="E17" s="16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22"/>
      <c r="B18" s="25" t="s">
        <v>239</v>
      </c>
      <c r="C18" s="16">
        <v>4.5999999999999996</v>
      </c>
      <c r="D18" s="16">
        <v>6.625</v>
      </c>
      <c r="E18" s="16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22"/>
      <c r="B19" s="25" t="s">
        <v>238</v>
      </c>
      <c r="C19" s="16">
        <v>5.1000000000000005</v>
      </c>
      <c r="D19" s="16">
        <v>6.375</v>
      </c>
      <c r="E19" s="16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2"/>
      <c r="B20" s="25" t="s">
        <v>241</v>
      </c>
      <c r="C20" s="16">
        <v>3.4749999999999996</v>
      </c>
      <c r="D20" s="16">
        <v>6.0250000000000004</v>
      </c>
      <c r="E20" s="16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22"/>
      <c r="B21" s="25" t="s">
        <v>242</v>
      </c>
      <c r="C21" s="16">
        <v>2.8250000000000002</v>
      </c>
      <c r="D21" s="16">
        <v>6</v>
      </c>
      <c r="E21" s="16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A22" s="22"/>
      <c r="B22" s="25" t="s">
        <v>243</v>
      </c>
      <c r="C22" s="16">
        <v>3.1999999999999997</v>
      </c>
      <c r="D22" s="16">
        <v>5.6000000000000005</v>
      </c>
      <c r="E22" s="16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22"/>
      <c r="B23" s="25"/>
      <c r="C23" s="16"/>
      <c r="D23" s="16"/>
      <c r="E23" s="26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22"/>
      <c r="B24" s="22"/>
      <c r="C24" s="27"/>
      <c r="D24" s="27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5">
      <c r="A28" s="22"/>
      <c r="B28" s="22"/>
      <c r="C28" s="16"/>
      <c r="D28" s="27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22"/>
      <c r="B29" s="22"/>
      <c r="C29" s="16"/>
      <c r="D29" s="27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22"/>
      <c r="B30" s="22"/>
      <c r="C30" s="16"/>
      <c r="D30" s="27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5">
      <c r="A31" s="22"/>
      <c r="B31" s="22"/>
      <c r="C31" s="16"/>
      <c r="D31" s="27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22"/>
      <c r="B32" s="22"/>
      <c r="C32" s="16"/>
      <c r="D32" s="27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5">
      <c r="A33" s="22"/>
      <c r="B33" s="22"/>
      <c r="C33" s="16"/>
      <c r="D33" s="27"/>
      <c r="E33" s="22"/>
      <c r="F33" s="22" t="s">
        <v>96</v>
      </c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22"/>
      <c r="B34" s="22"/>
      <c r="C34" s="16"/>
      <c r="D34" s="27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5">
      <c r="A35" s="22"/>
      <c r="B35" s="22"/>
      <c r="C35" s="16"/>
      <c r="D35" s="27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15EC-9692-4594-ADE1-1E178E78B717}">
  <dimension ref="A4:N51"/>
  <sheetViews>
    <sheetView topLeftCell="E1" workbookViewId="0">
      <selection activeCell="F33" sqref="F33"/>
    </sheetView>
  </sheetViews>
  <sheetFormatPr baseColWidth="10" defaultRowHeight="15" x14ac:dyDescent="0.25"/>
  <sheetData>
    <row r="4" spans="1:14" x14ac:dyDescent="0.25">
      <c r="A4" t="s">
        <v>17</v>
      </c>
    </row>
    <row r="6" spans="1:14" ht="18.75" x14ac:dyDescent="0.3">
      <c r="A6" s="31" t="s">
        <v>247</v>
      </c>
      <c r="B6" s="16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B7" s="16"/>
      <c r="C7" s="22" t="s">
        <v>248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B8" s="16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5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B10" t="s">
        <v>249</v>
      </c>
      <c r="C10" t="s">
        <v>250</v>
      </c>
      <c r="D10" t="s">
        <v>251</v>
      </c>
      <c r="E10" t="s">
        <v>252</v>
      </c>
      <c r="F10" t="s">
        <v>253</v>
      </c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25" t="s">
        <v>231</v>
      </c>
      <c r="B11" s="16">
        <v>23.21428571428573</v>
      </c>
      <c r="C11" s="16">
        <v>3.5714285714285747</v>
      </c>
      <c r="D11" s="16">
        <v>1.7241379310344922</v>
      </c>
      <c r="E11" s="16">
        <v>10.169491525423723</v>
      </c>
      <c r="F11" s="16">
        <v>6.1538461538461586</v>
      </c>
      <c r="G11" s="22"/>
      <c r="H11" s="22"/>
      <c r="I11" s="22"/>
      <c r="J11" s="22"/>
      <c r="K11" s="22"/>
      <c r="L11" s="22"/>
      <c r="M11" s="22"/>
      <c r="N11" s="22"/>
    </row>
    <row r="12" spans="1:14" x14ac:dyDescent="0.25">
      <c r="A12" s="25" t="s">
        <v>240</v>
      </c>
      <c r="B12" s="16">
        <v>22.727272727272727</v>
      </c>
      <c r="C12" s="16">
        <v>0</v>
      </c>
      <c r="D12" s="16">
        <v>6.8181818181818139</v>
      </c>
      <c r="E12" s="16">
        <v>2.1276595744680775</v>
      </c>
      <c r="F12" s="16">
        <v>12.500000000000011</v>
      </c>
      <c r="G12" s="22"/>
      <c r="H12" s="22"/>
      <c r="I12" s="22"/>
      <c r="J12" s="22"/>
      <c r="K12" s="22"/>
      <c r="L12" s="22"/>
      <c r="M12" s="22"/>
      <c r="N12" s="22"/>
    </row>
    <row r="13" spans="1:14" x14ac:dyDescent="0.25">
      <c r="A13" s="25" t="s">
        <v>229</v>
      </c>
      <c r="B13" s="16">
        <v>22.413793103448274</v>
      </c>
      <c r="C13" s="16">
        <v>1.7241379310344922</v>
      </c>
      <c r="D13" s="16">
        <v>10.169491525423723</v>
      </c>
      <c r="E13" s="16">
        <v>0</v>
      </c>
      <c r="F13" s="16">
        <v>9.2307692307692264</v>
      </c>
      <c r="G13" s="22"/>
      <c r="H13" s="22"/>
      <c r="I13" s="22"/>
      <c r="J13" s="22"/>
      <c r="K13" s="22"/>
      <c r="L13" s="22"/>
      <c r="M13" s="22"/>
      <c r="N13" s="22"/>
    </row>
    <row r="14" spans="1:14" x14ac:dyDescent="0.25">
      <c r="A14" s="25" t="s">
        <v>234</v>
      </c>
      <c r="B14" s="16">
        <v>21.568627450980404</v>
      </c>
      <c r="C14" s="16">
        <v>1.960784313725501</v>
      </c>
      <c r="D14" s="16">
        <v>9.615384615384615</v>
      </c>
      <c r="E14" s="16">
        <v>-1.7543859649122899</v>
      </c>
      <c r="F14" s="16">
        <v>10.714285714285724</v>
      </c>
      <c r="G14" s="22"/>
      <c r="H14" s="22"/>
      <c r="I14" s="22"/>
      <c r="J14" s="22"/>
      <c r="K14" s="22"/>
      <c r="L14" s="22"/>
      <c r="M14" s="22"/>
      <c r="N14" s="22"/>
    </row>
    <row r="15" spans="1:14" x14ac:dyDescent="0.25">
      <c r="A15" s="25" t="s">
        <v>254</v>
      </c>
      <c r="B15" s="16">
        <v>21.052631578947363</v>
      </c>
      <c r="C15" s="16">
        <v>0</v>
      </c>
      <c r="D15" s="16">
        <v>2.6315789473684239</v>
      </c>
      <c r="E15" s="16">
        <v>0</v>
      </c>
      <c r="F15" s="16">
        <v>17.948717948717942</v>
      </c>
      <c r="G15" s="22"/>
      <c r="H15" s="22"/>
      <c r="I15" s="22"/>
      <c r="J15" s="22"/>
      <c r="K15" s="22"/>
      <c r="L15" s="22"/>
      <c r="M15" s="22"/>
      <c r="N15" s="22"/>
    </row>
    <row r="16" spans="1:14" x14ac:dyDescent="0.25">
      <c r="A16" s="25" t="s">
        <v>233</v>
      </c>
      <c r="B16" s="16">
        <v>20.754716981132088</v>
      </c>
      <c r="C16" s="16">
        <v>0</v>
      </c>
      <c r="D16" s="16">
        <v>13.207547169811324</v>
      </c>
      <c r="E16" s="16">
        <v>-1.6666666666666607</v>
      </c>
      <c r="F16" s="16">
        <v>8.4745762711864394</v>
      </c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5" t="s">
        <v>236</v>
      </c>
      <c r="B17" s="16">
        <v>19.607843137254903</v>
      </c>
      <c r="C17" s="16">
        <v>-1.9607843137254832</v>
      </c>
      <c r="D17" s="16">
        <v>8.0000000000000071</v>
      </c>
      <c r="E17" s="16">
        <v>1.8518518518518452</v>
      </c>
      <c r="F17" s="16">
        <v>10.909090909090903</v>
      </c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25" t="s">
        <v>232</v>
      </c>
      <c r="B18" s="16">
        <v>19.298245614035082</v>
      </c>
      <c r="C18" s="16">
        <v>0</v>
      </c>
      <c r="D18" s="16">
        <v>7.0175438596491126</v>
      </c>
      <c r="E18" s="16">
        <v>1.6393442622950907</v>
      </c>
      <c r="F18" s="16">
        <v>9.6774193548387046</v>
      </c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25" t="s">
        <v>228</v>
      </c>
      <c r="B19" s="16">
        <v>19.277108433734934</v>
      </c>
      <c r="C19" s="16">
        <v>0</v>
      </c>
      <c r="D19" s="16">
        <v>8.4337349397590273</v>
      </c>
      <c r="E19" s="16">
        <v>4.4444444444444482</v>
      </c>
      <c r="F19" s="16">
        <v>5.3191489361702127</v>
      </c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5" t="s">
        <v>235</v>
      </c>
      <c r="B20" s="16">
        <v>16.981132075471706</v>
      </c>
      <c r="C20" s="16">
        <v>0</v>
      </c>
      <c r="D20" s="16">
        <v>3.7735849056603805</v>
      </c>
      <c r="E20" s="16">
        <v>1.8181818181818119</v>
      </c>
      <c r="F20" s="16">
        <v>10.714285714285724</v>
      </c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25" t="s">
        <v>238</v>
      </c>
      <c r="B21" s="16">
        <v>16.326530612244895</v>
      </c>
      <c r="C21" s="16">
        <v>0</v>
      </c>
      <c r="D21" s="16">
        <v>-4.0816326530612272</v>
      </c>
      <c r="E21" s="16">
        <v>4.2553191489361737</v>
      </c>
      <c r="F21" s="16">
        <v>16.326530612244895</v>
      </c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A22" s="25" t="s">
        <v>237</v>
      </c>
      <c r="B22" s="16">
        <v>15.38461538461538</v>
      </c>
      <c r="C22" s="16">
        <v>1.9230769230769162</v>
      </c>
      <c r="D22" s="16">
        <v>-7.547169811320745</v>
      </c>
      <c r="E22" s="16">
        <v>2.0408163265306047</v>
      </c>
      <c r="F22" s="16">
        <v>20</v>
      </c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25" t="s">
        <v>230</v>
      </c>
      <c r="B23" s="16">
        <v>14.754098360655746</v>
      </c>
      <c r="C23" s="16">
        <v>0</v>
      </c>
      <c r="D23" s="16">
        <v>8.1967213114754109</v>
      </c>
      <c r="E23" s="16">
        <v>-1.5151515151515098</v>
      </c>
      <c r="F23" s="16">
        <v>7.6923076923076925</v>
      </c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25" t="s">
        <v>239</v>
      </c>
      <c r="B24" s="16">
        <v>14.28571428571427</v>
      </c>
      <c r="C24" s="16">
        <v>0</v>
      </c>
      <c r="D24" s="16">
        <v>10.204081632653059</v>
      </c>
      <c r="E24" s="16">
        <v>-5.5555555555555687</v>
      </c>
      <c r="F24" s="16">
        <v>9.8039215686274517</v>
      </c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25" t="s">
        <v>243</v>
      </c>
      <c r="B25" s="16">
        <v>11.111111111111107</v>
      </c>
      <c r="C25" s="16">
        <v>0</v>
      </c>
      <c r="D25" s="16">
        <v>-11.111111111111107</v>
      </c>
      <c r="E25" s="16">
        <v>0</v>
      </c>
      <c r="F25" s="16">
        <v>24.999999999999993</v>
      </c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25" t="s">
        <v>242</v>
      </c>
      <c r="B26" s="16">
        <v>7.4999999999999956</v>
      </c>
      <c r="C26" s="16">
        <v>2.4999999999999911</v>
      </c>
      <c r="D26" s="16">
        <v>-14.634146341463408</v>
      </c>
      <c r="E26" s="16">
        <v>2.8571428571428599</v>
      </c>
      <c r="F26" s="16">
        <v>19.444444444444436</v>
      </c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25"/>
      <c r="B27" s="16"/>
      <c r="C27" s="16"/>
      <c r="D27" s="16"/>
      <c r="E27" s="16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5">
      <c r="A33" s="22"/>
      <c r="B33" s="25"/>
      <c r="C33" s="16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22"/>
      <c r="B34" s="25"/>
      <c r="C34" s="1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5">
      <c r="A35" s="22"/>
      <c r="B35" s="25"/>
      <c r="C35" s="1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5">
      <c r="A36" s="22"/>
      <c r="B36" s="25"/>
      <c r="C36" s="1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5">
      <c r="A37" s="22"/>
      <c r="B37" s="25"/>
      <c r="C37" s="1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5">
      <c r="A38" s="22"/>
      <c r="B38" s="25"/>
      <c r="C38" s="1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25">
      <c r="A39" s="22"/>
      <c r="B39" s="25"/>
      <c r="C39" s="1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25">
      <c r="A40" s="22"/>
      <c r="B40" s="25"/>
      <c r="C40" s="1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25">
      <c r="A41" s="22"/>
      <c r="B41" s="25"/>
      <c r="C41" s="1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25">
      <c r="A42" s="22"/>
      <c r="B42" s="25"/>
      <c r="C42" s="1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25">
      <c r="A43" s="22"/>
      <c r="B43" s="25"/>
      <c r="C43" s="1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x14ac:dyDescent="0.25">
      <c r="B44" s="25"/>
      <c r="C44" s="16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5">
      <c r="A45" s="25"/>
      <c r="B45" s="25"/>
      <c r="C45" s="16"/>
      <c r="D45" s="28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5">
      <c r="A46" s="25"/>
      <c r="B46" s="25"/>
      <c r="C46" s="16"/>
      <c r="D46" s="28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25">
      <c r="A47" s="25"/>
      <c r="B47" s="25"/>
      <c r="C47" s="16"/>
      <c r="D47" s="28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25">
      <c r="A48" s="25"/>
      <c r="B48" s="25"/>
      <c r="C48" s="16"/>
      <c r="D48" s="28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25">
      <c r="A49" s="25"/>
      <c r="B49" s="28"/>
      <c r="C49" s="28"/>
      <c r="D49" s="28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x14ac:dyDescent="0.25">
      <c r="A50" s="25"/>
      <c r="B50" s="28"/>
      <c r="C50" s="28"/>
      <c r="D50" s="28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25">
      <c r="A51" s="25"/>
      <c r="B51" s="28"/>
      <c r="C51" s="28"/>
      <c r="D51" s="28"/>
      <c r="E51" s="22"/>
      <c r="F51" s="22"/>
      <c r="G51" s="22"/>
      <c r="H51" s="22"/>
      <c r="I51" s="22"/>
      <c r="J51" s="22"/>
      <c r="K51" s="22"/>
      <c r="L51" s="22"/>
      <c r="M51" s="22"/>
      <c r="N51" s="2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5447-D652-42E0-9E24-94A58CE5E7FD}">
  <dimension ref="A1:U32"/>
  <sheetViews>
    <sheetView workbookViewId="0">
      <selection activeCell="D25" sqref="D25"/>
    </sheetView>
  </sheetViews>
  <sheetFormatPr baseColWidth="10" defaultRowHeight="15" x14ac:dyDescent="0.25"/>
  <sheetData>
    <row r="1" spans="1:21" x14ac:dyDescent="0.25">
      <c r="A1" t="s">
        <v>18</v>
      </c>
    </row>
    <row r="3" spans="1:21" x14ac:dyDescent="0.25">
      <c r="A3" s="22"/>
      <c r="B3" s="22">
        <v>2017</v>
      </c>
      <c r="C3" s="22">
        <v>2018</v>
      </c>
      <c r="D3" s="22">
        <v>2019</v>
      </c>
      <c r="E3" s="22">
        <v>2020</v>
      </c>
      <c r="F3" s="22">
        <v>2021</v>
      </c>
      <c r="G3" s="22">
        <v>2022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x14ac:dyDescent="0.25">
      <c r="A4" s="22" t="s">
        <v>204</v>
      </c>
      <c r="B4" s="22">
        <v>100</v>
      </c>
      <c r="C4" s="22">
        <v>100</v>
      </c>
      <c r="D4" s="22">
        <v>100</v>
      </c>
      <c r="E4" s="22">
        <v>100</v>
      </c>
      <c r="F4" s="22">
        <v>100</v>
      </c>
      <c r="G4" s="22">
        <v>100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25">
      <c r="A6" s="22" t="s">
        <v>205</v>
      </c>
      <c r="B6" s="22">
        <v>6</v>
      </c>
      <c r="C6" s="22">
        <v>5.8</v>
      </c>
      <c r="D6" s="22">
        <v>5.8</v>
      </c>
      <c r="E6" s="22">
        <v>6.3</v>
      </c>
      <c r="F6" s="22">
        <v>6.7</v>
      </c>
      <c r="G6" s="22">
        <v>7.4</v>
      </c>
      <c r="H6" s="22"/>
      <c r="I6" s="22"/>
      <c r="J6" s="7" t="s">
        <v>255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x14ac:dyDescent="0.25">
      <c r="A7" s="22" t="s">
        <v>206</v>
      </c>
      <c r="B7" s="22">
        <v>9.3000000000000007</v>
      </c>
      <c r="C7" s="22">
        <v>9</v>
      </c>
      <c r="D7" s="22">
        <v>9.1</v>
      </c>
      <c r="E7" s="22">
        <v>8.4</v>
      </c>
      <c r="F7" s="22">
        <v>8</v>
      </c>
      <c r="G7" s="22">
        <v>7.6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x14ac:dyDescent="0.25">
      <c r="A8" s="22" t="s">
        <v>207</v>
      </c>
      <c r="B8" s="22">
        <v>3.8</v>
      </c>
      <c r="C8" s="22">
        <v>3.6</v>
      </c>
      <c r="D8" s="22">
        <v>3.6</v>
      </c>
      <c r="E8" s="22">
        <v>3.4</v>
      </c>
      <c r="F8" s="22">
        <v>3.2</v>
      </c>
      <c r="G8" s="22">
        <v>3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x14ac:dyDescent="0.25">
      <c r="A9" s="22" t="s">
        <v>208</v>
      </c>
      <c r="B9" s="22">
        <v>38</v>
      </c>
      <c r="C9" s="22">
        <v>37.5</v>
      </c>
      <c r="D9" s="22">
        <v>36.799999999999997</v>
      </c>
      <c r="E9" s="22">
        <v>35.700000000000003</v>
      </c>
      <c r="F9" s="22">
        <v>35.200000000000003</v>
      </c>
      <c r="G9" s="22">
        <v>31.5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x14ac:dyDescent="0.25">
      <c r="A10" s="22" t="s">
        <v>209</v>
      </c>
      <c r="B10" s="22">
        <v>20.5</v>
      </c>
      <c r="C10" s="22">
        <v>21</v>
      </c>
      <c r="D10" s="22">
        <v>22.1</v>
      </c>
      <c r="E10" s="22">
        <v>21.5</v>
      </c>
      <c r="F10" s="22">
        <v>22.1</v>
      </c>
      <c r="G10" s="22">
        <v>22.2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x14ac:dyDescent="0.25">
      <c r="A11" s="22" t="s">
        <v>210</v>
      </c>
      <c r="B11" s="22">
        <v>5.0999999999999996</v>
      </c>
      <c r="C11" s="22">
        <v>5.2</v>
      </c>
      <c r="D11" s="22">
        <v>5.0999999999999996</v>
      </c>
      <c r="E11" s="22">
        <v>4.8</v>
      </c>
      <c r="F11" s="22">
        <v>4.8</v>
      </c>
      <c r="G11" s="22">
        <v>4.3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x14ac:dyDescent="0.25">
      <c r="A12" s="22" t="s">
        <v>211</v>
      </c>
      <c r="B12" s="22">
        <v>5.0999999999999996</v>
      </c>
      <c r="C12" s="22">
        <v>5</v>
      </c>
      <c r="D12" s="22">
        <v>5.0999999999999996</v>
      </c>
      <c r="E12" s="22">
        <v>4.5999999999999996</v>
      </c>
      <c r="F12" s="22">
        <v>4.4000000000000004</v>
      </c>
      <c r="G12" s="22">
        <v>4.5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x14ac:dyDescent="0.25">
      <c r="A13" s="22" t="s">
        <v>212</v>
      </c>
      <c r="B13" s="22">
        <v>6.5</v>
      </c>
      <c r="C13" s="22">
        <v>6.9</v>
      </c>
      <c r="D13" s="22">
        <v>6.4</v>
      </c>
      <c r="E13" s="22">
        <v>9.6</v>
      </c>
      <c r="F13" s="22">
        <v>9.5</v>
      </c>
      <c r="G13" s="22">
        <v>14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x14ac:dyDescent="0.25">
      <c r="A14" s="22" t="s">
        <v>213</v>
      </c>
      <c r="B14" s="22">
        <v>5.6</v>
      </c>
      <c r="C14" s="22">
        <v>5.8</v>
      </c>
      <c r="D14" s="22">
        <v>5.8</v>
      </c>
      <c r="E14" s="22">
        <v>5.6</v>
      </c>
      <c r="F14" s="22">
        <v>5.9</v>
      </c>
      <c r="G14" s="22">
        <v>5.4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35" t="s">
        <v>203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172C2-F155-46B0-A82D-D3D5294150A9}">
  <dimension ref="A1:T59"/>
  <sheetViews>
    <sheetView workbookViewId="0">
      <selection activeCell="E20" sqref="E20"/>
    </sheetView>
  </sheetViews>
  <sheetFormatPr baseColWidth="10" defaultRowHeight="15" x14ac:dyDescent="0.25"/>
  <sheetData>
    <row r="1" spans="1:20" x14ac:dyDescent="0.25">
      <c r="A1" t="s">
        <v>19</v>
      </c>
    </row>
    <row r="3" spans="1:20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x14ac:dyDescent="0.25">
      <c r="A4" s="36"/>
      <c r="B4" s="36"/>
      <c r="C4" s="36"/>
      <c r="D4" s="36"/>
      <c r="E4" s="36"/>
      <c r="F4" s="36"/>
      <c r="G4" s="36"/>
      <c r="H4" s="36"/>
      <c r="I4" s="36"/>
      <c r="J4" s="36" t="s">
        <v>256</v>
      </c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x14ac:dyDescent="0.25">
      <c r="A7" s="36">
        <v>2017</v>
      </c>
      <c r="B7" s="36">
        <v>2018</v>
      </c>
      <c r="C7" s="36">
        <v>2019</v>
      </c>
      <c r="D7" s="36">
        <v>2020</v>
      </c>
      <c r="E7" s="36">
        <v>2021</v>
      </c>
      <c r="F7" s="36">
        <v>2022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x14ac:dyDescent="0.25">
      <c r="A8" s="37">
        <v>4.8690648263798399</v>
      </c>
      <c r="B8" s="37">
        <v>4.7828138047056203</v>
      </c>
      <c r="C8" s="37">
        <v>4.8397561797951001</v>
      </c>
      <c r="D8" s="37">
        <v>5.1757490590028397</v>
      </c>
      <c r="E8" s="37">
        <v>5.2102866441584803</v>
      </c>
      <c r="F8" s="38">
        <v>5.4415223160874397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x14ac:dyDescent="0.25">
      <c r="A9" s="39"/>
      <c r="B9" s="39"/>
      <c r="C9" s="39"/>
      <c r="D9" s="39"/>
      <c r="E9" s="39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x14ac:dyDescent="0.25">
      <c r="A10" s="40">
        <v>4.5770799270493798</v>
      </c>
      <c r="B10" s="40">
        <v>4.5040198470543702</v>
      </c>
      <c r="C10" s="40">
        <v>4.5745002057973103</v>
      </c>
      <c r="D10" s="40">
        <v>4.8382436947068701</v>
      </c>
      <c r="E10" s="40">
        <v>4.84096804396897</v>
      </c>
      <c r="F10" s="40">
        <v>5.1118699323827501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x14ac:dyDescent="0.25">
      <c r="A11" s="40">
        <v>8.0832513441013898</v>
      </c>
      <c r="B11" s="40">
        <v>7.93825814047766</v>
      </c>
      <c r="C11" s="40">
        <v>8.0043303554694596</v>
      </c>
      <c r="D11" s="40">
        <v>8.8330233190610592</v>
      </c>
      <c r="E11" s="40">
        <v>9.4225413664068505</v>
      </c>
      <c r="F11" s="40">
        <v>9.5238995762935303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x14ac:dyDescent="0.25">
      <c r="A12" s="40">
        <v>4.4367403044284996</v>
      </c>
      <c r="B12" s="40">
        <v>4.3886254123922699</v>
      </c>
      <c r="C12" s="40">
        <v>4.4153796119508204</v>
      </c>
      <c r="D12" s="40">
        <v>5.0013020518852001</v>
      </c>
      <c r="E12" s="40">
        <v>4.8887189735025798</v>
      </c>
      <c r="F12" s="40">
        <v>5.1147527784007503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x14ac:dyDescent="0.25">
      <c r="A13" s="40">
        <v>4.1377685354368001</v>
      </c>
      <c r="B13" s="40">
        <v>3.6461429996622301</v>
      </c>
      <c r="C13" s="40">
        <v>3.3899617241761599</v>
      </c>
      <c r="D13" s="40">
        <v>3.9217397422653399</v>
      </c>
      <c r="E13" s="40">
        <v>4.0819641943952902</v>
      </c>
      <c r="F13" s="40">
        <v>4.2302760239375896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40">
        <v>4.9402623394147396</v>
      </c>
      <c r="B14" s="40">
        <v>4.8486340802673098</v>
      </c>
      <c r="C14" s="40">
        <v>4.8048293060147103</v>
      </c>
      <c r="D14" s="40">
        <v>5.09662951332436</v>
      </c>
      <c r="E14" s="40">
        <v>5.3322586465360704</v>
      </c>
      <c r="F14" s="40">
        <v>5.6505579026713004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A15" s="40">
        <v>8.1914660850230803</v>
      </c>
      <c r="B15" s="40">
        <v>7.9841958249628497</v>
      </c>
      <c r="C15" s="40">
        <v>8.0617169231030008</v>
      </c>
      <c r="D15" s="40">
        <v>8.7175081452469403</v>
      </c>
      <c r="E15" s="40">
        <v>9.0524169059601896</v>
      </c>
      <c r="F15" s="40">
        <v>8.7851193559772298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x14ac:dyDescent="0.25">
      <c r="A16" s="40">
        <v>6.0406584652380699</v>
      </c>
      <c r="B16" s="40">
        <v>5.9439219460011499</v>
      </c>
      <c r="C16" s="40">
        <v>6.0264883841141703</v>
      </c>
      <c r="D16" s="40">
        <v>6.2463248752031699</v>
      </c>
      <c r="E16" s="40">
        <v>6.4680979784108503</v>
      </c>
      <c r="F16" s="40">
        <v>6.6550060483243199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x14ac:dyDescent="0.25">
      <c r="A17" s="40">
        <v>6.27695186067925</v>
      </c>
      <c r="B17" s="40">
        <v>6.1727722499342903</v>
      </c>
      <c r="C17" s="40">
        <v>6.1076104089901397</v>
      </c>
      <c r="D17" s="40">
        <v>7.2386193336700799</v>
      </c>
      <c r="E17" s="40">
        <v>6.9899501366921797</v>
      </c>
      <c r="F17" s="40">
        <v>7.0443628905178501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41"/>
      <c r="K19" s="41"/>
      <c r="L19" s="41"/>
      <c r="M19" s="41"/>
      <c r="N19" s="41"/>
      <c r="O19" s="36"/>
      <c r="P19" s="36"/>
      <c r="Q19" s="36"/>
      <c r="R19" s="36"/>
      <c r="S19" s="36"/>
      <c r="T19" s="36"/>
    </row>
    <row r="20" spans="1:2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 t="s">
        <v>257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pans="1:2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pans="1:20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 x14ac:dyDescent="0.25">
      <c r="A26" s="36" t="s">
        <v>250</v>
      </c>
      <c r="B26" s="36" t="s">
        <v>251</v>
      </c>
      <c r="C26" s="36" t="s">
        <v>252</v>
      </c>
      <c r="D26" s="36" t="s">
        <v>253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  <row r="27" spans="1:20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0" x14ac:dyDescent="0.25">
      <c r="A28" s="42"/>
      <c r="B28" s="42"/>
      <c r="C28" s="36"/>
      <c r="D28" s="36"/>
      <c r="E28" s="36"/>
      <c r="F28" s="42"/>
      <c r="G28" s="42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0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x14ac:dyDescent="0.25">
      <c r="A30" s="42">
        <f t="shared" ref="A30:D37" si="0">(C10-B10)/B10*100</f>
        <v>1.5648323305909559</v>
      </c>
      <c r="B30" s="42">
        <f t="shared" si="0"/>
        <v>5.7655148550505038</v>
      </c>
      <c r="C30" s="42">
        <f t="shared" si="0"/>
        <v>5.6308640779718186E-2</v>
      </c>
      <c r="D30" s="42">
        <f t="shared" si="0"/>
        <v>5.5960271985533607</v>
      </c>
      <c r="E30" s="36"/>
      <c r="F30" s="42"/>
      <c r="G30" s="42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20" x14ac:dyDescent="0.25">
      <c r="A31" s="42">
        <f t="shared" si="0"/>
        <v>0.83232635954345413</v>
      </c>
      <c r="B31" s="42">
        <f t="shared" si="0"/>
        <v>10.353057992232207</v>
      </c>
      <c r="C31" s="42">
        <f t="shared" si="0"/>
        <v>6.6740234464642665</v>
      </c>
      <c r="D31" s="42">
        <f t="shared" si="0"/>
        <v>1.0756992826589347</v>
      </c>
      <c r="E31" s="36"/>
      <c r="F31" s="42"/>
      <c r="G31" s="42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x14ac:dyDescent="0.25">
      <c r="A32" s="42">
        <f t="shared" si="0"/>
        <v>0.60962595447321666</v>
      </c>
      <c r="B32" s="42">
        <f t="shared" si="0"/>
        <v>13.270035453995883</v>
      </c>
      <c r="C32" s="42">
        <f t="shared" si="0"/>
        <v>-2.2510753642680505</v>
      </c>
      <c r="D32" s="42">
        <f t="shared" si="0"/>
        <v>4.623579430998177</v>
      </c>
      <c r="E32" s="36"/>
      <c r="F32" s="42"/>
      <c r="G32" s="42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:20" x14ac:dyDescent="0.25">
      <c r="A33" s="42">
        <f t="shared" si="0"/>
        <v>-7.0260896380038353</v>
      </c>
      <c r="B33" s="42">
        <f t="shared" si="0"/>
        <v>15.686844317347404</v>
      </c>
      <c r="C33" s="42">
        <f t="shared" si="0"/>
        <v>4.0855452594974802</v>
      </c>
      <c r="D33" s="42">
        <f t="shared" si="0"/>
        <v>3.6333446958191793</v>
      </c>
      <c r="E33" s="36"/>
      <c r="F33" s="42"/>
      <c r="G33" s="42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x14ac:dyDescent="0.25">
      <c r="A34" s="42">
        <f t="shared" si="0"/>
        <v>-0.90344566175603302</v>
      </c>
      <c r="B34" s="42">
        <f t="shared" si="0"/>
        <v>6.0730608461859976</v>
      </c>
      <c r="C34" s="42">
        <f t="shared" si="0"/>
        <v>4.6232344845881777</v>
      </c>
      <c r="D34" s="42">
        <f t="shared" si="0"/>
        <v>5.9693138918158608</v>
      </c>
      <c r="E34" s="36"/>
      <c r="F34" s="42"/>
      <c r="G34" s="42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1:20" x14ac:dyDescent="0.25">
      <c r="A35" s="42">
        <f t="shared" si="0"/>
        <v>0.97093182381347432</v>
      </c>
      <c r="B35" s="42">
        <f t="shared" si="0"/>
        <v>8.1346346987773135</v>
      </c>
      <c r="C35" s="42">
        <f t="shared" si="0"/>
        <v>3.8417946405459</v>
      </c>
      <c r="D35" s="42">
        <f t="shared" si="0"/>
        <v>-2.9527755157516964</v>
      </c>
      <c r="E35" s="36"/>
      <c r="F35" s="42"/>
      <c r="G35" s="42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1:20" x14ac:dyDescent="0.25">
      <c r="A36" s="42">
        <f t="shared" si="0"/>
        <v>1.3890902145605744</v>
      </c>
      <c r="B36" s="42">
        <f t="shared" si="0"/>
        <v>3.6478372988901602</v>
      </c>
      <c r="C36" s="42">
        <f t="shared" si="0"/>
        <v>3.5504573911626225</v>
      </c>
      <c r="D36" s="42">
        <f t="shared" si="0"/>
        <v>2.8896913828041773</v>
      </c>
      <c r="E36" s="36"/>
      <c r="F36" s="42"/>
      <c r="G36" s="4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1:20" x14ac:dyDescent="0.25">
      <c r="A37" s="42">
        <f t="shared" si="0"/>
        <v>-1.0556333249593683</v>
      </c>
      <c r="B37" s="42">
        <f t="shared" si="0"/>
        <v>18.518026673986011</v>
      </c>
      <c r="C37" s="42">
        <f t="shared" si="0"/>
        <v>-3.4353125301288845</v>
      </c>
      <c r="D37" s="42">
        <f t="shared" si="0"/>
        <v>0.77844266070000812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</row>
    <row r="39" spans="1:20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</row>
    <row r="40" spans="1:20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1:20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1:20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1:20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spans="1:20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</row>
    <row r="45" spans="1:2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</row>
    <row r="47" spans="1:20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1:20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20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</row>
    <row r="50" spans="1:20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</row>
    <row r="51" spans="1:20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  <row r="52" spans="1:20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</row>
    <row r="53" spans="1:20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  <row r="55" spans="1:2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</row>
    <row r="56" spans="1:20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</row>
    <row r="57" spans="1:20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</row>
    <row r="58" spans="1:20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</row>
    <row r="59" spans="1:20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904E-05E2-4AAE-AC4C-3DFA374FA6E7}">
  <dimension ref="A1:P42"/>
  <sheetViews>
    <sheetView workbookViewId="0">
      <selection activeCell="D24" sqref="D24"/>
    </sheetView>
  </sheetViews>
  <sheetFormatPr baseColWidth="10" defaultRowHeight="15" x14ac:dyDescent="0.25"/>
  <cols>
    <col min="1" max="1" width="37.7109375" customWidth="1"/>
  </cols>
  <sheetData>
    <row r="1" spans="1:16" ht="16.5" x14ac:dyDescent="0.3">
      <c r="A1" s="3" t="s">
        <v>20</v>
      </c>
    </row>
    <row r="2" spans="1:16" x14ac:dyDescent="0.25">
      <c r="A2" s="80"/>
      <c r="B2" s="80"/>
      <c r="C2" s="80"/>
      <c r="D2" s="80"/>
      <c r="E2" s="80"/>
      <c r="F2" s="81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x14ac:dyDescent="0.25">
      <c r="A3" s="81"/>
      <c r="B3" s="36" t="s">
        <v>331</v>
      </c>
      <c r="C3" s="36" t="s">
        <v>293</v>
      </c>
      <c r="D3" s="36" t="s">
        <v>295</v>
      </c>
      <c r="E3" s="36" t="s">
        <v>258</v>
      </c>
      <c r="F3" s="43" t="s">
        <v>259</v>
      </c>
      <c r="G3" s="36" t="s">
        <v>260</v>
      </c>
      <c r="H3" s="42" t="s">
        <v>261</v>
      </c>
      <c r="I3" s="36"/>
      <c r="J3" s="36"/>
      <c r="K3" s="36"/>
      <c r="L3" s="36"/>
      <c r="M3" s="36"/>
      <c r="N3" s="36"/>
      <c r="O3" s="36"/>
      <c r="P3" s="36"/>
    </row>
    <row r="4" spans="1:16" x14ac:dyDescent="0.25">
      <c r="A4" s="81" t="s">
        <v>332</v>
      </c>
      <c r="B4" s="45">
        <v>6.6187886402930083</v>
      </c>
      <c r="C4" s="45">
        <v>6.0733649656329716</v>
      </c>
      <c r="D4" s="45">
        <v>5.000249342076124</v>
      </c>
      <c r="E4" s="45">
        <v>6.0086334016679368</v>
      </c>
      <c r="F4" s="45">
        <v>6.5664062425610181</v>
      </c>
      <c r="G4" s="45">
        <v>6.0748726925711036</v>
      </c>
      <c r="H4" s="45">
        <v>6.4245536562944308</v>
      </c>
      <c r="I4" s="36"/>
      <c r="J4" s="36"/>
      <c r="K4" s="36"/>
      <c r="L4" s="36"/>
      <c r="M4" s="36"/>
      <c r="N4" s="36"/>
      <c r="O4" s="36"/>
      <c r="P4" s="36"/>
    </row>
    <row r="5" spans="1:16" x14ac:dyDescent="0.25">
      <c r="A5" s="81" t="s">
        <v>333</v>
      </c>
      <c r="B5" s="45">
        <v>7.1084042894701813E-2</v>
      </c>
      <c r="C5" s="45">
        <v>5.6762092371424107E-2</v>
      </c>
      <c r="D5" s="45">
        <v>2.892158876358673E-2</v>
      </c>
      <c r="E5" s="45">
        <v>3.3097955712692466E-2</v>
      </c>
      <c r="F5" s="45">
        <v>5.9431859951952576E-2</v>
      </c>
      <c r="G5" s="45">
        <v>9.6613326982167222E-2</v>
      </c>
      <c r="H5" s="45">
        <v>5.0604575488465177E-2</v>
      </c>
      <c r="I5" s="36"/>
      <c r="J5" s="36"/>
      <c r="K5" s="36"/>
      <c r="L5" s="36"/>
      <c r="M5" s="36"/>
      <c r="N5" s="36"/>
      <c r="O5" s="36"/>
      <c r="P5" s="36"/>
    </row>
    <row r="6" spans="1:16" x14ac:dyDescent="0.25">
      <c r="A6" s="81" t="s">
        <v>334</v>
      </c>
      <c r="B6" s="45">
        <v>8.7987162893220816</v>
      </c>
      <c r="C6" s="45">
        <v>7.4571684805517453</v>
      </c>
      <c r="D6" s="45">
        <v>6.2609416408378689</v>
      </c>
      <c r="E6" s="45">
        <v>8.5290756959088299</v>
      </c>
      <c r="F6" s="45">
        <v>7.8562109099417796</v>
      </c>
      <c r="G6" s="45">
        <v>7.7297514923910624</v>
      </c>
      <c r="H6" s="45">
        <v>7.9421650265160055</v>
      </c>
      <c r="I6" s="36"/>
      <c r="J6" s="36"/>
      <c r="K6" s="36"/>
      <c r="L6" s="36"/>
      <c r="M6" s="36"/>
      <c r="N6" s="36"/>
      <c r="O6" s="36"/>
      <c r="P6" s="36"/>
    </row>
    <row r="7" spans="1:16" x14ac:dyDescent="0.25">
      <c r="A7" s="81" t="s">
        <v>208</v>
      </c>
      <c r="B7" s="45">
        <v>27.847195397202157</v>
      </c>
      <c r="C7" s="45">
        <v>44.922564334700731</v>
      </c>
      <c r="D7" s="45">
        <v>36.068377477470065</v>
      </c>
      <c r="E7" s="45">
        <v>26.143381589690541</v>
      </c>
      <c r="F7" s="45">
        <v>40.741915882669652</v>
      </c>
      <c r="G7" s="45">
        <v>42.390933734919557</v>
      </c>
      <c r="H7" s="45">
        <v>37.267370248402273</v>
      </c>
      <c r="I7" s="36"/>
      <c r="J7" s="36"/>
      <c r="K7" s="36"/>
      <c r="L7" s="36"/>
      <c r="M7" s="36"/>
      <c r="N7" s="36"/>
      <c r="O7" s="36"/>
      <c r="P7" s="36"/>
    </row>
    <row r="8" spans="1:16" x14ac:dyDescent="0.25">
      <c r="A8" s="81" t="s">
        <v>335</v>
      </c>
      <c r="B8" s="45">
        <v>56.664215630288048</v>
      </c>
      <c r="C8" s="45">
        <v>41.490140126743135</v>
      </c>
      <c r="D8" s="45">
        <v>52.641509950852381</v>
      </c>
      <c r="E8" s="45">
        <v>59.285811357019988</v>
      </c>
      <c r="F8" s="45">
        <v>44.776035104875604</v>
      </c>
      <c r="G8" s="45">
        <v>43.70782875313612</v>
      </c>
      <c r="H8" s="45">
        <v>48.315306493298834</v>
      </c>
      <c r="I8" s="36"/>
      <c r="J8" s="36"/>
      <c r="K8" s="36"/>
      <c r="L8" s="36"/>
      <c r="M8" s="36"/>
      <c r="N8" s="36"/>
      <c r="O8" s="36"/>
      <c r="P8" s="36"/>
    </row>
    <row r="9" spans="1:16" x14ac:dyDescent="0.25">
      <c r="A9" s="42"/>
      <c r="B9" s="42"/>
      <c r="C9" s="42"/>
      <c r="D9" s="42"/>
      <c r="E9" s="42"/>
      <c r="F9" s="44"/>
      <c r="G9" s="36"/>
      <c r="H9" s="42"/>
      <c r="I9" s="36"/>
      <c r="J9" s="36"/>
      <c r="K9" s="36"/>
      <c r="L9" s="36"/>
      <c r="M9" s="36"/>
      <c r="N9" s="36"/>
      <c r="O9" s="36"/>
      <c r="P9" s="36"/>
    </row>
    <row r="10" spans="1:16" x14ac:dyDescent="0.25">
      <c r="A10" s="42"/>
      <c r="B10" s="42"/>
      <c r="C10" s="42"/>
      <c r="D10" s="42"/>
      <c r="E10" s="42"/>
      <c r="F10" s="44"/>
      <c r="G10" s="36"/>
      <c r="H10" s="42"/>
      <c r="I10" s="36"/>
      <c r="J10" s="36"/>
      <c r="K10" s="36"/>
      <c r="L10" s="36"/>
      <c r="M10" s="36"/>
      <c r="N10" s="36"/>
      <c r="O10" s="36"/>
      <c r="P10" s="36"/>
    </row>
    <row r="11" spans="1:16" x14ac:dyDescent="0.25">
      <c r="I11" s="36"/>
      <c r="J11" s="36"/>
      <c r="K11" s="36"/>
      <c r="L11" s="36"/>
      <c r="M11" s="36"/>
      <c r="N11" s="36"/>
      <c r="O11" s="36"/>
      <c r="P11" s="36"/>
    </row>
    <row r="12" spans="1:16" x14ac:dyDescent="0.25">
      <c r="I12" s="36"/>
      <c r="J12" s="36"/>
      <c r="K12" s="36"/>
      <c r="L12" s="36"/>
      <c r="M12" s="36"/>
      <c r="N12" s="36"/>
      <c r="O12" s="36"/>
      <c r="P12" s="36"/>
    </row>
    <row r="13" spans="1:16" x14ac:dyDescent="0.25">
      <c r="I13" s="36"/>
      <c r="J13" s="36"/>
      <c r="K13" s="36"/>
      <c r="L13" s="36"/>
      <c r="M13" s="36"/>
      <c r="N13" s="36"/>
      <c r="O13" s="36"/>
      <c r="P13" s="36"/>
    </row>
    <row r="14" spans="1:16" x14ac:dyDescent="0.25">
      <c r="I14" s="36"/>
      <c r="J14" s="36"/>
      <c r="K14" s="36"/>
      <c r="L14" s="36"/>
      <c r="M14" s="36"/>
      <c r="N14" s="36"/>
      <c r="O14" s="36"/>
      <c r="P14" s="36"/>
    </row>
    <row r="15" spans="1:16" x14ac:dyDescent="0.25">
      <c r="I15" s="36"/>
      <c r="J15" s="36"/>
      <c r="K15" s="36"/>
      <c r="L15" s="36"/>
      <c r="M15" s="36"/>
      <c r="N15" s="36"/>
      <c r="O15" s="36"/>
      <c r="P15" s="36"/>
    </row>
    <row r="16" spans="1:16" x14ac:dyDescent="0.25">
      <c r="I16" s="36"/>
      <c r="J16" s="36"/>
      <c r="K16" s="36"/>
      <c r="L16" s="36"/>
      <c r="M16" s="36"/>
      <c r="N16" s="36"/>
      <c r="O16" s="36"/>
      <c r="P16" s="36"/>
    </row>
    <row r="17" spans="1:16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16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EC6E-9251-447A-8055-0947AEB0F258}">
  <dimension ref="A1:G29"/>
  <sheetViews>
    <sheetView workbookViewId="0">
      <selection activeCell="F40" sqref="F40"/>
    </sheetView>
  </sheetViews>
  <sheetFormatPr baseColWidth="10" defaultRowHeight="15" x14ac:dyDescent="0.25"/>
  <sheetData>
    <row r="1" spans="1:7" ht="15.75" x14ac:dyDescent="0.3">
      <c r="A1" s="8" t="s">
        <v>21</v>
      </c>
    </row>
    <row r="3" spans="1:7" x14ac:dyDescent="0.25">
      <c r="A3" t="s">
        <v>262</v>
      </c>
      <c r="B3" t="s">
        <v>263</v>
      </c>
    </row>
    <row r="4" spans="1:7" x14ac:dyDescent="0.25">
      <c r="A4" s="46">
        <v>35.522201679497236</v>
      </c>
      <c r="B4" s="47">
        <v>13.7</v>
      </c>
    </row>
    <row r="5" spans="1:7" x14ac:dyDescent="0.25">
      <c r="A5" s="46">
        <v>22.647480365729557</v>
      </c>
      <c r="B5" s="47">
        <v>18.8</v>
      </c>
    </row>
    <row r="6" spans="1:7" x14ac:dyDescent="0.25">
      <c r="A6" s="46">
        <v>30.031111870674053</v>
      </c>
      <c r="B6" s="47">
        <v>42.6</v>
      </c>
    </row>
    <row r="7" spans="1:7" x14ac:dyDescent="0.25">
      <c r="A7" s="46">
        <v>8.0556828686620729</v>
      </c>
      <c r="B7" s="47">
        <v>15.9</v>
      </c>
    </row>
    <row r="8" spans="1:7" x14ac:dyDescent="0.25">
      <c r="A8" s="46">
        <v>3.7435232154370808</v>
      </c>
      <c r="B8" s="47">
        <v>9</v>
      </c>
    </row>
    <row r="10" spans="1:7" x14ac:dyDescent="0.25">
      <c r="A10" t="s">
        <v>264</v>
      </c>
      <c r="F10" t="s">
        <v>265</v>
      </c>
      <c r="G10" t="s">
        <v>266</v>
      </c>
    </row>
    <row r="29" spans="2:2" x14ac:dyDescent="0.25">
      <c r="B29" s="4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E290-22C0-4BDC-9F68-6FDB1E2A9049}">
  <dimension ref="A1:T20"/>
  <sheetViews>
    <sheetView workbookViewId="0">
      <selection activeCell="E31" sqref="E31"/>
    </sheetView>
  </sheetViews>
  <sheetFormatPr baseColWidth="10" defaultRowHeight="15" x14ac:dyDescent="0.25"/>
  <sheetData>
    <row r="1" spans="1:20" x14ac:dyDescent="0.25">
      <c r="A1" s="14" t="s">
        <v>1</v>
      </c>
    </row>
    <row r="2" spans="1:20" x14ac:dyDescent="0.25">
      <c r="A2" s="15" t="s">
        <v>2</v>
      </c>
    </row>
    <row r="4" spans="1:20" x14ac:dyDescent="0.25">
      <c r="A4" s="9"/>
      <c r="B4" s="9"/>
      <c r="C4" s="11" t="s">
        <v>56</v>
      </c>
      <c r="D4" s="11" t="s">
        <v>57</v>
      </c>
      <c r="E4" s="11" t="s">
        <v>58</v>
      </c>
      <c r="F4" s="11"/>
      <c r="G4" s="9"/>
      <c r="H4" s="9"/>
      <c r="I4" s="9"/>
      <c r="J4" s="9"/>
      <c r="K4" s="11"/>
      <c r="L4" s="9"/>
      <c r="M4" s="9"/>
      <c r="N4" s="9"/>
      <c r="O4" s="9"/>
      <c r="P4" s="11"/>
      <c r="Q4" s="9"/>
      <c r="R4" s="9"/>
      <c r="S4" s="9"/>
      <c r="T4" s="9"/>
    </row>
    <row r="5" spans="1:20" x14ac:dyDescent="0.25">
      <c r="B5" s="11" t="s">
        <v>55</v>
      </c>
      <c r="C5" s="10">
        <v>70.3</v>
      </c>
      <c r="D5" s="10">
        <v>73.099999999999994</v>
      </c>
      <c r="E5" s="10">
        <v>67.400000000000006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B6" s="11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5">
      <c r="A7" s="9"/>
      <c r="B7" s="11" t="s">
        <v>59</v>
      </c>
      <c r="C7" s="10">
        <v>57.9</v>
      </c>
      <c r="D7" s="10">
        <v>56.4</v>
      </c>
      <c r="E7" s="10">
        <v>59.4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5">
      <c r="A8" s="9"/>
      <c r="B8" s="11" t="s">
        <v>60</v>
      </c>
      <c r="C8" s="10">
        <v>85.2</v>
      </c>
      <c r="D8" s="10">
        <v>87.2</v>
      </c>
      <c r="E8" s="10">
        <v>83.2</v>
      </c>
    </row>
    <row r="9" spans="1:20" x14ac:dyDescent="0.25">
      <c r="A9" s="9"/>
      <c r="B9" s="11" t="s">
        <v>61</v>
      </c>
      <c r="C9" s="10">
        <v>83.7</v>
      </c>
      <c r="D9" s="10">
        <v>86.7</v>
      </c>
      <c r="E9" s="10">
        <v>80.5</v>
      </c>
    </row>
    <row r="10" spans="1:20" x14ac:dyDescent="0.25">
      <c r="A10" s="9"/>
      <c r="B10" s="11" t="s">
        <v>62</v>
      </c>
      <c r="C10" s="10">
        <v>50.8</v>
      </c>
      <c r="D10" s="10">
        <v>56.2</v>
      </c>
      <c r="E10" s="10">
        <v>45.3</v>
      </c>
    </row>
    <row r="11" spans="1:20" x14ac:dyDescent="0.25">
      <c r="B11" s="11"/>
    </row>
    <row r="12" spans="1:20" x14ac:dyDescent="0.25">
      <c r="A12" s="9"/>
      <c r="B12" s="11"/>
    </row>
    <row r="13" spans="1:20" x14ac:dyDescent="0.25">
      <c r="A13" s="9"/>
      <c r="B13" s="11"/>
    </row>
    <row r="14" spans="1:20" x14ac:dyDescent="0.25">
      <c r="A14" s="9"/>
      <c r="B14" s="11"/>
    </row>
    <row r="15" spans="1:20" x14ac:dyDescent="0.25">
      <c r="A15" s="9"/>
      <c r="B15" s="11"/>
    </row>
    <row r="16" spans="1:20" x14ac:dyDescent="0.25">
      <c r="B16" s="11"/>
    </row>
    <row r="17" spans="1:2" x14ac:dyDescent="0.25">
      <c r="A17" s="9"/>
      <c r="B17" s="11"/>
    </row>
    <row r="18" spans="1:2" x14ac:dyDescent="0.25">
      <c r="A18" s="9"/>
      <c r="B18" s="11"/>
    </row>
    <row r="19" spans="1:2" x14ac:dyDescent="0.25">
      <c r="A19" s="9"/>
      <c r="B19" s="11"/>
    </row>
    <row r="20" spans="1:2" x14ac:dyDescent="0.25">
      <c r="A20" s="9"/>
      <c r="B20" s="1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11C49-E9AC-4ED4-9CA5-58912465F977}">
  <dimension ref="A1:D11"/>
  <sheetViews>
    <sheetView workbookViewId="0">
      <selection activeCell="D24" sqref="D24"/>
    </sheetView>
  </sheetViews>
  <sheetFormatPr baseColWidth="10" defaultRowHeight="15" x14ac:dyDescent="0.25"/>
  <sheetData>
    <row r="1" spans="1:4" ht="16.5" x14ac:dyDescent="0.3">
      <c r="A1" s="3" t="s">
        <v>22</v>
      </c>
    </row>
    <row r="3" spans="1:4" x14ac:dyDescent="0.25">
      <c r="B3" s="13" t="s">
        <v>267</v>
      </c>
    </row>
    <row r="4" spans="1:4" x14ac:dyDescent="0.25">
      <c r="B4" t="s">
        <v>58</v>
      </c>
      <c r="C4" t="s">
        <v>57</v>
      </c>
      <c r="D4" t="s">
        <v>56</v>
      </c>
    </row>
    <row r="5" spans="1:4" x14ac:dyDescent="0.25">
      <c r="A5" s="49">
        <v>2016</v>
      </c>
      <c r="B5" s="50">
        <v>29.83</v>
      </c>
      <c r="C5" s="50">
        <v>39.82</v>
      </c>
      <c r="D5" s="51">
        <v>33.51</v>
      </c>
    </row>
    <row r="6" spans="1:4" x14ac:dyDescent="0.25">
      <c r="A6" s="49">
        <v>2017</v>
      </c>
      <c r="B6" s="50">
        <v>29.01</v>
      </c>
      <c r="C6" s="50">
        <v>38.32</v>
      </c>
      <c r="D6" s="51">
        <v>32.450000000000003</v>
      </c>
    </row>
    <row r="7" spans="1:4" x14ac:dyDescent="0.25">
      <c r="A7" s="49">
        <v>2018</v>
      </c>
      <c r="B7" s="50">
        <v>28.18</v>
      </c>
      <c r="C7" s="50">
        <v>35.85</v>
      </c>
      <c r="D7" s="51">
        <v>30.96</v>
      </c>
    </row>
    <row r="8" spans="1:4" x14ac:dyDescent="0.25">
      <c r="A8" s="49">
        <v>2019</v>
      </c>
      <c r="B8" s="50">
        <v>28.44</v>
      </c>
      <c r="C8" s="50">
        <v>36.28</v>
      </c>
      <c r="D8" s="51">
        <v>31.32</v>
      </c>
    </row>
    <row r="9" spans="1:4" x14ac:dyDescent="0.25">
      <c r="A9" s="49">
        <v>2020</v>
      </c>
      <c r="B9" s="50">
        <v>29.9</v>
      </c>
      <c r="C9" s="50">
        <v>38.659999999999997</v>
      </c>
      <c r="D9" s="51">
        <v>33.11</v>
      </c>
    </row>
    <row r="10" spans="1:4" x14ac:dyDescent="0.25">
      <c r="A10" s="49">
        <v>2021</v>
      </c>
      <c r="B10" s="50">
        <v>30.2</v>
      </c>
      <c r="C10" s="50">
        <v>37.43</v>
      </c>
      <c r="D10" s="51">
        <v>32.99</v>
      </c>
    </row>
    <row r="11" spans="1:4" x14ac:dyDescent="0.25">
      <c r="A11" s="49">
        <v>2022</v>
      </c>
      <c r="B11" s="50">
        <v>26.12</v>
      </c>
      <c r="C11" s="50">
        <v>34.83</v>
      </c>
      <c r="D11" s="51">
        <v>29.26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0A7FE-2103-47E7-9A6D-085554C9537E}">
  <dimension ref="A1:D10"/>
  <sheetViews>
    <sheetView topLeftCell="A4" workbookViewId="0">
      <selection activeCell="D19" sqref="D19"/>
    </sheetView>
  </sheetViews>
  <sheetFormatPr baseColWidth="10" defaultRowHeight="15" x14ac:dyDescent="0.25"/>
  <sheetData>
    <row r="1" spans="1:4" x14ac:dyDescent="0.25">
      <c r="A1" t="s">
        <v>23</v>
      </c>
    </row>
    <row r="3" spans="1:4" x14ac:dyDescent="0.25">
      <c r="B3" t="s">
        <v>58</v>
      </c>
      <c r="C3" t="s">
        <v>268</v>
      </c>
      <c r="D3" t="s">
        <v>56</v>
      </c>
    </row>
    <row r="4" spans="1:4" x14ac:dyDescent="0.25">
      <c r="A4" s="49">
        <v>2016</v>
      </c>
      <c r="B4" s="51">
        <v>0.82</v>
      </c>
      <c r="C4" s="51">
        <v>0.6</v>
      </c>
      <c r="D4" s="51">
        <v>0.71</v>
      </c>
    </row>
    <row r="5" spans="1:4" x14ac:dyDescent="0.25">
      <c r="A5" s="49">
        <v>2017</v>
      </c>
      <c r="B5" s="51">
        <v>0.79</v>
      </c>
      <c r="C5" s="51">
        <v>0.57999999999999996</v>
      </c>
      <c r="D5" s="51">
        <v>0.68</v>
      </c>
    </row>
    <row r="6" spans="1:4" x14ac:dyDescent="0.25">
      <c r="A6" s="49">
        <v>2018</v>
      </c>
      <c r="B6" s="51">
        <v>0.76</v>
      </c>
      <c r="C6" s="51">
        <v>0.52</v>
      </c>
      <c r="D6" s="51">
        <v>0.64</v>
      </c>
    </row>
    <row r="7" spans="1:4" x14ac:dyDescent="0.25">
      <c r="A7" s="49">
        <v>2019</v>
      </c>
      <c r="B7" s="51">
        <v>0.75</v>
      </c>
      <c r="C7" s="51">
        <v>0.52</v>
      </c>
      <c r="D7" s="51">
        <v>0.63</v>
      </c>
    </row>
    <row r="8" spans="1:4" x14ac:dyDescent="0.25">
      <c r="A8" s="49">
        <v>2020</v>
      </c>
      <c r="B8" s="51">
        <v>0.82</v>
      </c>
      <c r="C8" s="51">
        <v>0.56999999999999995</v>
      </c>
      <c r="D8" s="51">
        <v>0.69</v>
      </c>
    </row>
    <row r="9" spans="1:4" x14ac:dyDescent="0.25">
      <c r="A9" s="49">
        <v>2021</v>
      </c>
      <c r="B9" s="51">
        <v>0.72</v>
      </c>
      <c r="C9" s="51">
        <v>0.52</v>
      </c>
      <c r="D9" s="51">
        <v>0.62</v>
      </c>
    </row>
    <row r="10" spans="1:4" x14ac:dyDescent="0.25">
      <c r="A10" s="49">
        <v>2022</v>
      </c>
      <c r="B10" s="51">
        <v>0.72</v>
      </c>
      <c r="C10" s="51">
        <v>0.5</v>
      </c>
      <c r="D10" s="51">
        <v>0.61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F8173-B262-4572-A1E4-B337360AB090}">
  <dimension ref="A1:B18"/>
  <sheetViews>
    <sheetView workbookViewId="0">
      <selection activeCell="B22" sqref="B22"/>
    </sheetView>
  </sheetViews>
  <sheetFormatPr baseColWidth="10" defaultRowHeight="15" x14ac:dyDescent="0.25"/>
  <sheetData>
    <row r="1" spans="1:2" x14ac:dyDescent="0.25">
      <c r="A1" t="s">
        <v>24</v>
      </c>
    </row>
    <row r="6" spans="1:2" x14ac:dyDescent="0.25">
      <c r="B6" t="s">
        <v>279</v>
      </c>
    </row>
    <row r="7" spans="1:2" x14ac:dyDescent="0.25">
      <c r="A7" s="52"/>
      <c r="B7" s="50"/>
    </row>
    <row r="8" spans="1:2" x14ac:dyDescent="0.25">
      <c r="A8" s="52" t="s">
        <v>269</v>
      </c>
      <c r="B8" s="50">
        <v>40.39</v>
      </c>
    </row>
    <row r="9" spans="1:2" x14ac:dyDescent="0.25">
      <c r="A9" s="52" t="s">
        <v>270</v>
      </c>
      <c r="B9" s="50">
        <v>32.35</v>
      </c>
    </row>
    <row r="10" spans="1:2" x14ac:dyDescent="0.25">
      <c r="A10" s="52" t="s">
        <v>271</v>
      </c>
      <c r="B10" s="50">
        <v>27.48</v>
      </c>
    </row>
    <row r="11" spans="1:2" x14ac:dyDescent="0.25">
      <c r="A11" s="52" t="s">
        <v>272</v>
      </c>
      <c r="B11" s="50">
        <v>25.48</v>
      </c>
    </row>
    <row r="12" spans="1:2" x14ac:dyDescent="0.25">
      <c r="A12" s="52" t="s">
        <v>273</v>
      </c>
      <c r="B12" s="50">
        <v>24.66</v>
      </c>
    </row>
    <row r="13" spans="1:2" x14ac:dyDescent="0.25">
      <c r="A13" s="52" t="s">
        <v>274</v>
      </c>
      <c r="B13" s="50">
        <v>24.54</v>
      </c>
    </row>
    <row r="14" spans="1:2" x14ac:dyDescent="0.25">
      <c r="A14" s="52" t="s">
        <v>275</v>
      </c>
      <c r="B14" s="50">
        <v>24.64</v>
      </c>
    </row>
    <row r="15" spans="1:2" x14ac:dyDescent="0.25">
      <c r="A15" s="52" t="s">
        <v>276</v>
      </c>
      <c r="B15" s="50">
        <v>27.64</v>
      </c>
    </row>
    <row r="16" spans="1:2" x14ac:dyDescent="0.25">
      <c r="A16" s="52" t="s">
        <v>277</v>
      </c>
      <c r="B16" s="50">
        <v>39.85</v>
      </c>
    </row>
    <row r="17" spans="1:2" x14ac:dyDescent="0.25">
      <c r="A17" s="52" t="s">
        <v>278</v>
      </c>
      <c r="B17" s="50">
        <v>52.93</v>
      </c>
    </row>
    <row r="18" spans="1:2" x14ac:dyDescent="0.25">
      <c r="A18" s="52"/>
      <c r="B18" s="50"/>
    </row>
  </sheetData>
  <sortState xmlns:xlrd2="http://schemas.microsoft.com/office/spreadsheetml/2017/richdata2" ref="A8:B17">
    <sortCondition ref="A8:A17"/>
  </sortState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8E18-A743-483A-93D2-A1AB276383DC}">
  <dimension ref="A1:B15"/>
  <sheetViews>
    <sheetView workbookViewId="0">
      <selection activeCell="F38" sqref="F38"/>
    </sheetView>
  </sheetViews>
  <sheetFormatPr baseColWidth="10" defaultRowHeight="15" x14ac:dyDescent="0.25"/>
  <sheetData>
    <row r="1" spans="1:2" x14ac:dyDescent="0.25">
      <c r="A1" t="s">
        <v>25</v>
      </c>
    </row>
    <row r="3" spans="1:2" x14ac:dyDescent="0.25">
      <c r="B3" t="s">
        <v>280</v>
      </c>
    </row>
    <row r="5" spans="1:2" x14ac:dyDescent="0.25">
      <c r="A5" s="52"/>
      <c r="B5" s="51"/>
    </row>
    <row r="6" spans="1:2" x14ac:dyDescent="0.25">
      <c r="A6" s="52" t="s">
        <v>269</v>
      </c>
      <c r="B6" s="50">
        <v>0.2</v>
      </c>
    </row>
    <row r="7" spans="1:2" x14ac:dyDescent="0.25">
      <c r="A7" s="52" t="s">
        <v>270</v>
      </c>
      <c r="B7" s="50">
        <v>0.32</v>
      </c>
    </row>
    <row r="8" spans="1:2" x14ac:dyDescent="0.25">
      <c r="A8" s="52" t="s">
        <v>271</v>
      </c>
      <c r="B8" s="50">
        <v>0.42</v>
      </c>
    </row>
    <row r="9" spans="1:2" x14ac:dyDescent="0.25">
      <c r="A9" s="52" t="s">
        <v>272</v>
      </c>
      <c r="B9" s="50">
        <v>0.49</v>
      </c>
    </row>
    <row r="10" spans="1:2" x14ac:dyDescent="0.25">
      <c r="A10" s="52" t="s">
        <v>273</v>
      </c>
      <c r="B10" s="50">
        <v>0.55000000000000004</v>
      </c>
    </row>
    <row r="11" spans="1:2" x14ac:dyDescent="0.25">
      <c r="A11" s="52" t="s">
        <v>274</v>
      </c>
      <c r="B11" s="50">
        <v>0.6</v>
      </c>
    </row>
    <row r="12" spans="1:2" x14ac:dyDescent="0.25">
      <c r="A12" s="52" t="s">
        <v>275</v>
      </c>
      <c r="B12" s="50">
        <v>0.69</v>
      </c>
    </row>
    <row r="13" spans="1:2" x14ac:dyDescent="0.25">
      <c r="A13" s="52" t="s">
        <v>276</v>
      </c>
      <c r="B13" s="50">
        <v>0.86</v>
      </c>
    </row>
    <row r="14" spans="1:2" x14ac:dyDescent="0.25">
      <c r="A14" s="52" t="s">
        <v>277</v>
      </c>
      <c r="B14" s="50">
        <v>1.47</v>
      </c>
    </row>
    <row r="15" spans="1:2" x14ac:dyDescent="0.25">
      <c r="A15" s="52" t="s">
        <v>278</v>
      </c>
      <c r="B15" s="50">
        <v>2.34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FA4F-00C9-40D5-9E74-F636E90E8C3B}">
  <dimension ref="A1:L11"/>
  <sheetViews>
    <sheetView topLeftCell="C1" workbookViewId="0">
      <selection activeCell="L5" sqref="L5:L11"/>
    </sheetView>
  </sheetViews>
  <sheetFormatPr baseColWidth="10" defaultRowHeight="15" x14ac:dyDescent="0.25"/>
  <sheetData>
    <row r="1" spans="1:12" x14ac:dyDescent="0.25">
      <c r="A1" t="s">
        <v>26</v>
      </c>
    </row>
    <row r="4" spans="1:12" x14ac:dyDescent="0.25">
      <c r="B4" t="s">
        <v>269</v>
      </c>
      <c r="C4" t="s">
        <v>270</v>
      </c>
      <c r="D4" t="s">
        <v>271</v>
      </c>
      <c r="E4" t="s">
        <v>272</v>
      </c>
      <c r="F4" t="s">
        <v>273</v>
      </c>
      <c r="G4" t="s">
        <v>274</v>
      </c>
      <c r="H4" t="s">
        <v>275</v>
      </c>
      <c r="I4" t="s">
        <v>276</v>
      </c>
      <c r="J4" t="s">
        <v>277</v>
      </c>
      <c r="K4" t="s">
        <v>278</v>
      </c>
      <c r="L4" t="s">
        <v>281</v>
      </c>
    </row>
    <row r="5" spans="1:12" x14ac:dyDescent="0.25">
      <c r="A5">
        <v>2016</v>
      </c>
      <c r="B5">
        <v>49.86</v>
      </c>
      <c r="C5">
        <v>38.76</v>
      </c>
      <c r="D5">
        <v>34.590000000000003</v>
      </c>
      <c r="E5">
        <v>29.75</v>
      </c>
      <c r="F5">
        <v>27.26</v>
      </c>
      <c r="G5">
        <v>26.45</v>
      </c>
      <c r="H5">
        <v>28.79</v>
      </c>
      <c r="I5">
        <v>30.83</v>
      </c>
      <c r="J5">
        <v>45.2</v>
      </c>
      <c r="K5">
        <v>57.54</v>
      </c>
      <c r="L5" s="28">
        <v>29.192137942377805</v>
      </c>
    </row>
    <row r="6" spans="1:12" x14ac:dyDescent="0.25">
      <c r="A6">
        <v>2017</v>
      </c>
      <c r="B6">
        <v>49.86</v>
      </c>
      <c r="C6">
        <v>38.76</v>
      </c>
      <c r="D6">
        <v>32.44</v>
      </c>
      <c r="E6">
        <v>27.67</v>
      </c>
      <c r="F6">
        <v>26.18</v>
      </c>
      <c r="G6">
        <v>25.67</v>
      </c>
      <c r="H6">
        <v>27.62</v>
      </c>
      <c r="I6">
        <v>31.14</v>
      </c>
      <c r="J6">
        <v>44.5</v>
      </c>
      <c r="K6">
        <v>58.52</v>
      </c>
      <c r="L6" s="28">
        <v>28.191618707951687</v>
      </c>
    </row>
    <row r="7" spans="1:12" x14ac:dyDescent="0.25">
      <c r="A7">
        <v>2018</v>
      </c>
      <c r="B7">
        <v>44.65</v>
      </c>
      <c r="C7">
        <v>34.76</v>
      </c>
      <c r="D7">
        <v>31.02</v>
      </c>
      <c r="E7">
        <v>26.12</v>
      </c>
      <c r="F7">
        <v>25</v>
      </c>
      <c r="G7">
        <v>24.95</v>
      </c>
      <c r="H7">
        <v>25.99</v>
      </c>
      <c r="I7">
        <v>29.1</v>
      </c>
      <c r="J7">
        <v>43.47</v>
      </c>
      <c r="K7">
        <v>55.58</v>
      </c>
      <c r="L7" s="28">
        <v>26.789655830176855</v>
      </c>
    </row>
    <row r="8" spans="1:12" x14ac:dyDescent="0.25">
      <c r="A8">
        <v>2019</v>
      </c>
      <c r="B8">
        <v>46.43</v>
      </c>
      <c r="C8">
        <v>33.79</v>
      </c>
      <c r="D8">
        <v>30.37</v>
      </c>
      <c r="E8">
        <v>28.16</v>
      </c>
      <c r="F8">
        <v>25.37</v>
      </c>
      <c r="G8">
        <v>25.96</v>
      </c>
      <c r="H8">
        <v>26.1</v>
      </c>
      <c r="I8">
        <v>29.75</v>
      </c>
      <c r="J8">
        <v>42.86</v>
      </c>
      <c r="K8">
        <v>55.08</v>
      </c>
      <c r="L8" s="28">
        <v>27.415693460602249</v>
      </c>
    </row>
    <row r="9" spans="1:12" x14ac:dyDescent="0.25">
      <c r="A9">
        <v>2020</v>
      </c>
      <c r="B9">
        <v>46.95</v>
      </c>
      <c r="C9">
        <v>37.49</v>
      </c>
      <c r="D9">
        <v>33.29</v>
      </c>
      <c r="E9">
        <v>29.8</v>
      </c>
      <c r="F9">
        <v>27.36</v>
      </c>
      <c r="G9">
        <v>26.18</v>
      </c>
      <c r="H9">
        <v>28.98</v>
      </c>
      <c r="I9">
        <v>30.71</v>
      </c>
      <c r="J9">
        <v>44.14</v>
      </c>
      <c r="K9">
        <v>59.28</v>
      </c>
      <c r="L9" s="28">
        <v>29.128938310828701</v>
      </c>
    </row>
    <row r="10" spans="1:12" x14ac:dyDescent="0.25">
      <c r="A10">
        <v>2021</v>
      </c>
      <c r="B10">
        <v>47.35</v>
      </c>
      <c r="C10">
        <v>36.24</v>
      </c>
      <c r="D10">
        <v>32.14</v>
      </c>
      <c r="E10">
        <v>30.18</v>
      </c>
      <c r="F10">
        <v>26.69</v>
      </c>
      <c r="G10">
        <v>26.47</v>
      </c>
      <c r="H10">
        <v>28.88</v>
      </c>
      <c r="I10">
        <v>31.63</v>
      </c>
      <c r="J10">
        <v>43.01</v>
      </c>
      <c r="K10">
        <v>55.36</v>
      </c>
      <c r="L10" s="28">
        <v>29.20821639696662</v>
      </c>
    </row>
    <row r="11" spans="1:12" x14ac:dyDescent="0.25">
      <c r="A11">
        <v>2022</v>
      </c>
      <c r="B11">
        <v>40.39</v>
      </c>
      <c r="C11">
        <v>32.35</v>
      </c>
      <c r="D11">
        <v>27.48</v>
      </c>
      <c r="E11">
        <v>25.48</v>
      </c>
      <c r="F11">
        <v>24.66</v>
      </c>
      <c r="G11">
        <v>24.54</v>
      </c>
      <c r="H11">
        <v>24.64</v>
      </c>
      <c r="I11">
        <v>27.64</v>
      </c>
      <c r="J11">
        <v>39.85</v>
      </c>
      <c r="K11">
        <v>52.93</v>
      </c>
      <c r="L11" s="28">
        <v>25.681568947489225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8233-9CC8-47C8-8C04-CBC4B2B92091}">
  <dimension ref="A1:B19"/>
  <sheetViews>
    <sheetView workbookViewId="0">
      <selection activeCell="B19" sqref="A3:B19"/>
    </sheetView>
  </sheetViews>
  <sheetFormatPr baseColWidth="10" defaultRowHeight="15" x14ac:dyDescent="0.25"/>
  <cols>
    <col min="1" max="1" width="37.28515625" customWidth="1"/>
  </cols>
  <sheetData>
    <row r="1" spans="1:2" x14ac:dyDescent="0.25">
      <c r="A1" t="s">
        <v>27</v>
      </c>
    </row>
    <row r="3" spans="1:2" x14ac:dyDescent="0.25">
      <c r="A3" t="s">
        <v>282</v>
      </c>
      <c r="B3">
        <v>17.45</v>
      </c>
    </row>
    <row r="4" spans="1:2" x14ac:dyDescent="0.25">
      <c r="A4" t="s">
        <v>237</v>
      </c>
      <c r="B4">
        <v>19.54</v>
      </c>
    </row>
    <row r="5" spans="1:2" x14ac:dyDescent="0.25">
      <c r="A5" t="s">
        <v>243</v>
      </c>
      <c r="B5">
        <v>20.67</v>
      </c>
    </row>
    <row r="6" spans="1:2" x14ac:dyDescent="0.25">
      <c r="A6" t="s">
        <v>283</v>
      </c>
      <c r="B6">
        <v>21.69</v>
      </c>
    </row>
    <row r="7" spans="1:2" x14ac:dyDescent="0.25">
      <c r="A7" t="s">
        <v>284</v>
      </c>
      <c r="B7">
        <v>24.32</v>
      </c>
    </row>
    <row r="8" spans="1:2" x14ac:dyDescent="0.25">
      <c r="A8" t="s">
        <v>231</v>
      </c>
      <c r="B8">
        <v>24.54</v>
      </c>
    </row>
    <row r="9" spans="1:2" x14ac:dyDescent="0.25">
      <c r="A9" t="s">
        <v>285</v>
      </c>
      <c r="B9">
        <v>24.97</v>
      </c>
    </row>
    <row r="10" spans="1:2" x14ac:dyDescent="0.25">
      <c r="A10" t="s">
        <v>286</v>
      </c>
      <c r="B10">
        <v>26.38</v>
      </c>
    </row>
    <row r="11" spans="1:2" x14ac:dyDescent="0.25">
      <c r="A11" t="s">
        <v>287</v>
      </c>
      <c r="B11">
        <v>27.48</v>
      </c>
    </row>
    <row r="12" spans="1:2" x14ac:dyDescent="0.25">
      <c r="A12" t="s">
        <v>236</v>
      </c>
      <c r="B12">
        <v>31.93</v>
      </c>
    </row>
    <row r="13" spans="1:2" x14ac:dyDescent="0.25">
      <c r="A13" t="s">
        <v>288</v>
      </c>
      <c r="B13">
        <v>34.299999999999997</v>
      </c>
    </row>
    <row r="14" spans="1:2" x14ac:dyDescent="0.25">
      <c r="A14" t="s">
        <v>289</v>
      </c>
      <c r="B14">
        <v>35.39</v>
      </c>
    </row>
    <row r="15" spans="1:2" x14ac:dyDescent="0.25">
      <c r="A15" t="s">
        <v>290</v>
      </c>
      <c r="B15">
        <v>37.1</v>
      </c>
    </row>
    <row r="16" spans="1:2" x14ac:dyDescent="0.25">
      <c r="A16" t="s">
        <v>230</v>
      </c>
      <c r="B16">
        <v>39.86</v>
      </c>
    </row>
    <row r="17" spans="1:2" x14ac:dyDescent="0.25">
      <c r="A17" t="s">
        <v>291</v>
      </c>
      <c r="B17">
        <v>40.33</v>
      </c>
    </row>
    <row r="18" spans="1:2" x14ac:dyDescent="0.25">
      <c r="A18" t="s">
        <v>239</v>
      </c>
      <c r="B18">
        <v>40.340000000000003</v>
      </c>
    </row>
    <row r="19" spans="1:2" x14ac:dyDescent="0.25">
      <c r="A19" t="s">
        <v>229</v>
      </c>
      <c r="B19">
        <v>42.72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5249-1221-4FB4-A0DF-9553D168EC4E}">
  <dimension ref="A1:B19"/>
  <sheetViews>
    <sheetView workbookViewId="0">
      <selection activeCell="D29" sqref="D29"/>
    </sheetView>
  </sheetViews>
  <sheetFormatPr baseColWidth="10" defaultRowHeight="15" x14ac:dyDescent="0.25"/>
  <cols>
    <col min="1" max="1" width="38.140625" customWidth="1"/>
  </cols>
  <sheetData>
    <row r="1" spans="1:2" x14ac:dyDescent="0.25">
      <c r="A1" t="s">
        <v>28</v>
      </c>
    </row>
    <row r="3" spans="1:2" x14ac:dyDescent="0.25">
      <c r="A3" t="str">
        <f>'[3]NY NARING  Frafall 2016-2022'!$A$21</f>
        <v>Olje- og gassutvinning</v>
      </c>
      <c r="B3" s="50">
        <v>0.17</v>
      </c>
    </row>
    <row r="4" spans="1:2" x14ac:dyDescent="0.25">
      <c r="A4" t="str">
        <f>'[3]NY NARING  Frafall 2016-2022'!$A$70</f>
        <v>Informasjon og kommunikasjon</v>
      </c>
      <c r="B4" s="50">
        <v>0.19</v>
      </c>
    </row>
    <row r="5" spans="1:2" x14ac:dyDescent="0.25">
      <c r="A5" t="str">
        <f>'[3]NY NARING  Frafall 2016-2022'!$A$84</f>
        <v>Finansiering og forsikringsvirksomhet</v>
      </c>
      <c r="B5" s="50">
        <v>0.26</v>
      </c>
    </row>
    <row r="6" spans="1:2" x14ac:dyDescent="0.25">
      <c r="A6" t="str">
        <f>'[3]NY NARING  Frafall 2016-2022'!$A$91</f>
        <v>Eiendomsdrift, teknisk tjenesteyting</v>
      </c>
      <c r="B6" s="50">
        <v>0.34</v>
      </c>
    </row>
    <row r="7" spans="1:2" x14ac:dyDescent="0.25">
      <c r="A7" t="str">
        <f>'[3]NY NARING  Frafall 2016-2022'!$A$105</f>
        <v>Off.adm., forsvar, sosialforsikring</v>
      </c>
      <c r="B7" s="50">
        <v>0.35</v>
      </c>
    </row>
    <row r="8" spans="1:2" x14ac:dyDescent="0.25">
      <c r="A8" t="str">
        <f>'[3]NY NARING  Frafall 2016-2022'!$A$42</f>
        <v>Elektisitet-,vann og renovasjon</v>
      </c>
      <c r="B8" s="50">
        <v>0.47</v>
      </c>
    </row>
    <row r="9" spans="1:2" x14ac:dyDescent="0.25">
      <c r="A9" t="str">
        <f>'[3]NY NARING  Frafall 2016-2022'!$A$28</f>
        <v>Bergverksdrift og utvinning</v>
      </c>
      <c r="B9" s="50">
        <v>0.5</v>
      </c>
    </row>
    <row r="10" spans="1:2" x14ac:dyDescent="0.25">
      <c r="A10" t="str">
        <f>'[3]NY NARING  Frafall 2016-2022'!$A$112</f>
        <v>Undervisning</v>
      </c>
      <c r="B10" s="50">
        <v>0.54</v>
      </c>
    </row>
    <row r="11" spans="1:2" x14ac:dyDescent="0.25">
      <c r="A11" t="str">
        <f>'[3]NY NARING  Frafall 2016-2022'!$A$126</f>
        <v>Private tjenester ellers</v>
      </c>
      <c r="B11" s="50">
        <v>0.54</v>
      </c>
    </row>
    <row r="12" spans="1:2" x14ac:dyDescent="0.25">
      <c r="A12" t="str">
        <f>'[3]NY NARING  Frafall 2016-2022'!$A$35</f>
        <v>Industri</v>
      </c>
      <c r="B12" s="50">
        <v>0.55000000000000004</v>
      </c>
    </row>
    <row r="13" spans="1:2" x14ac:dyDescent="0.25">
      <c r="A13" t="str">
        <f>'[3]NY NARING  Frafall 2016-2022'!$A$77</f>
        <v>Overnattings- og serveringsvirksomhet</v>
      </c>
      <c r="B13" s="50">
        <v>0.59</v>
      </c>
    </row>
    <row r="14" spans="1:2" x14ac:dyDescent="0.25">
      <c r="A14" t="str">
        <f>'[3]NY NARING  Frafall 2016-2022'!$A$56</f>
        <v>Varehandel reparasjon av motorvogner</v>
      </c>
      <c r="B14" s="50">
        <v>0.65</v>
      </c>
    </row>
    <row r="15" spans="1:2" x14ac:dyDescent="0.25">
      <c r="A15" t="s">
        <v>291</v>
      </c>
      <c r="B15" s="50">
        <v>0.69</v>
      </c>
    </row>
    <row r="16" spans="1:2" x14ac:dyDescent="0.25">
      <c r="A16" t="str">
        <f>'[3]NY NARING  Frafall 2016-2022'!$A$49</f>
        <v>Bygge og anleggsvirksomhet</v>
      </c>
      <c r="B16" s="50">
        <v>0.72</v>
      </c>
    </row>
    <row r="17" spans="1:2" x14ac:dyDescent="0.25">
      <c r="A17" t="str">
        <f>'[3]NY NARING  Frafall 2016-2022'!$A$119</f>
        <v>Helse og sosialtjenester</v>
      </c>
      <c r="B17" s="50">
        <v>0.77</v>
      </c>
    </row>
    <row r="18" spans="1:2" x14ac:dyDescent="0.25">
      <c r="A18" t="str">
        <f>'[3]NY NARING  Frafall 2016-2022'!$A$63</f>
        <v>Transport og lagring</v>
      </c>
      <c r="B18" s="50">
        <v>0.91</v>
      </c>
    </row>
    <row r="19" spans="1:2" x14ac:dyDescent="0.25">
      <c r="A19" t="str">
        <f>'[3]NY NARING  Frafall 2016-2022'!$A$98</f>
        <v>Forretningsmessig tjenesteyting</v>
      </c>
      <c r="B19" s="50">
        <v>0.91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06BD-FE73-46CC-A767-A733C2866A89}">
  <dimension ref="A1:I24"/>
  <sheetViews>
    <sheetView workbookViewId="0">
      <selection activeCell="F16" sqref="F16"/>
    </sheetView>
  </sheetViews>
  <sheetFormatPr baseColWidth="10" defaultRowHeight="15" x14ac:dyDescent="0.25"/>
  <sheetData>
    <row r="1" spans="1:9" x14ac:dyDescent="0.25">
      <c r="A1" t="s">
        <v>29</v>
      </c>
    </row>
    <row r="3" spans="1:9" x14ac:dyDescent="0.25">
      <c r="B3" t="s">
        <v>300</v>
      </c>
    </row>
    <row r="5" spans="1:9" x14ac:dyDescent="0.25">
      <c r="B5" t="s">
        <v>297</v>
      </c>
      <c r="C5" t="s">
        <v>301</v>
      </c>
      <c r="D5" t="s">
        <v>295</v>
      </c>
      <c r="E5" t="s">
        <v>302</v>
      </c>
      <c r="F5" t="s">
        <v>303</v>
      </c>
      <c r="G5" t="s">
        <v>293</v>
      </c>
      <c r="H5" t="s">
        <v>292</v>
      </c>
      <c r="I5" t="s">
        <v>258</v>
      </c>
    </row>
    <row r="6" spans="1:9" x14ac:dyDescent="0.25">
      <c r="A6" s="49">
        <v>2016</v>
      </c>
      <c r="B6" s="51">
        <v>26.93</v>
      </c>
      <c r="C6" s="51">
        <v>50.62</v>
      </c>
      <c r="D6" s="51">
        <v>31.28</v>
      </c>
      <c r="E6" s="51">
        <v>33.869999999999997</v>
      </c>
      <c r="F6" s="51">
        <v>35.01</v>
      </c>
      <c r="G6" s="51">
        <v>39.6</v>
      </c>
      <c r="H6" s="51">
        <v>38.200000000000003</v>
      </c>
      <c r="I6" s="51">
        <v>24.83</v>
      </c>
    </row>
    <row r="7" spans="1:9" x14ac:dyDescent="0.25">
      <c r="A7" s="49">
        <v>2017</v>
      </c>
      <c r="B7" s="51">
        <v>26.19</v>
      </c>
      <c r="C7" s="51">
        <v>43.53</v>
      </c>
      <c r="D7" s="51">
        <v>32.56</v>
      </c>
      <c r="E7" s="51">
        <v>32.43</v>
      </c>
      <c r="F7" s="51">
        <v>33.64</v>
      </c>
      <c r="G7" s="51">
        <v>40.130000000000003</v>
      </c>
      <c r="H7" s="51">
        <v>38.950000000000003</v>
      </c>
      <c r="I7" s="51">
        <v>24.38</v>
      </c>
    </row>
    <row r="8" spans="1:9" x14ac:dyDescent="0.25">
      <c r="A8" s="49">
        <v>2018</v>
      </c>
      <c r="B8" s="51">
        <v>25.97</v>
      </c>
      <c r="C8" s="51">
        <v>39.14</v>
      </c>
      <c r="D8" s="51">
        <v>31.02</v>
      </c>
      <c r="E8" s="51">
        <v>31.05</v>
      </c>
      <c r="F8" s="51">
        <v>33.58</v>
      </c>
      <c r="G8" s="51">
        <v>36.57</v>
      </c>
      <c r="H8" s="51">
        <v>34.380000000000003</v>
      </c>
      <c r="I8" s="51">
        <v>24.82</v>
      </c>
    </row>
    <row r="9" spans="1:9" x14ac:dyDescent="0.25">
      <c r="A9" s="49">
        <v>2019</v>
      </c>
      <c r="B9" s="51">
        <v>23.89</v>
      </c>
      <c r="C9" s="51">
        <v>28.74</v>
      </c>
      <c r="D9" s="51">
        <v>32.340000000000003</v>
      </c>
      <c r="E9" s="51">
        <v>31.52</v>
      </c>
      <c r="F9" s="51">
        <v>38.799999999999997</v>
      </c>
      <c r="G9" s="51">
        <v>38.020000000000003</v>
      </c>
      <c r="H9" s="51">
        <v>39.72</v>
      </c>
      <c r="I9" s="51">
        <v>22.39</v>
      </c>
    </row>
    <row r="10" spans="1:9" x14ac:dyDescent="0.25">
      <c r="A10" s="49">
        <v>2020</v>
      </c>
      <c r="B10" s="51">
        <v>27.8</v>
      </c>
      <c r="C10" s="51">
        <v>32.01</v>
      </c>
      <c r="D10" s="51">
        <v>31.21</v>
      </c>
      <c r="E10" s="51">
        <v>33.659999999999997</v>
      </c>
      <c r="F10" s="51">
        <v>40.450000000000003</v>
      </c>
      <c r="G10" s="51">
        <v>39.67</v>
      </c>
      <c r="H10" s="51">
        <v>39.11</v>
      </c>
      <c r="I10" s="51">
        <v>20.51</v>
      </c>
    </row>
    <row r="11" spans="1:9" x14ac:dyDescent="0.25">
      <c r="A11" s="49">
        <v>2021</v>
      </c>
      <c r="B11" s="51">
        <v>26.88</v>
      </c>
      <c r="C11" s="51">
        <v>36.53</v>
      </c>
      <c r="D11" s="51">
        <v>32.92</v>
      </c>
      <c r="E11" s="51">
        <v>33.26</v>
      </c>
      <c r="F11" s="51">
        <v>40.69</v>
      </c>
      <c r="G11" s="51">
        <v>38.58</v>
      </c>
      <c r="H11" s="51">
        <v>38.71</v>
      </c>
      <c r="I11" s="51">
        <v>20.67</v>
      </c>
    </row>
    <row r="12" spans="1:9" x14ac:dyDescent="0.25">
      <c r="A12" s="49">
        <v>2022</v>
      </c>
      <c r="B12" s="51">
        <v>23.41</v>
      </c>
      <c r="C12" s="51">
        <v>28.61</v>
      </c>
      <c r="D12" s="51">
        <v>29.49</v>
      </c>
      <c r="E12" s="51">
        <v>29.73</v>
      </c>
      <c r="F12" s="51">
        <v>32.619999999999997</v>
      </c>
      <c r="G12" s="51">
        <v>35.39</v>
      </c>
      <c r="H12" s="51">
        <v>35.42</v>
      </c>
      <c r="I12" s="51">
        <v>18.03</v>
      </c>
    </row>
    <row r="20" spans="1:9" x14ac:dyDescent="0.25">
      <c r="B20" t="s">
        <v>292</v>
      </c>
      <c r="C20" t="s">
        <v>293</v>
      </c>
      <c r="D20" t="s">
        <v>259</v>
      </c>
      <c r="E20" t="s">
        <v>294</v>
      </c>
      <c r="F20" t="s">
        <v>295</v>
      </c>
      <c r="G20" t="s">
        <v>296</v>
      </c>
      <c r="H20" t="s">
        <v>297</v>
      </c>
      <c r="I20" t="s">
        <v>258</v>
      </c>
    </row>
    <row r="21" spans="1:9" x14ac:dyDescent="0.25">
      <c r="A21">
        <f>A12</f>
        <v>2022</v>
      </c>
      <c r="B21">
        <f>H12</f>
        <v>35.42</v>
      </c>
      <c r="C21">
        <f>G12</f>
        <v>35.39</v>
      </c>
      <c r="D21">
        <f>F12</f>
        <v>32.619999999999997</v>
      </c>
      <c r="E21">
        <f>E12</f>
        <v>29.73</v>
      </c>
      <c r="F21">
        <f>D12</f>
        <v>29.49</v>
      </c>
      <c r="G21">
        <f>C12</f>
        <v>28.61</v>
      </c>
      <c r="H21">
        <f>B12</f>
        <v>23.41</v>
      </c>
      <c r="I21">
        <f>I12</f>
        <v>18.03</v>
      </c>
    </row>
    <row r="22" spans="1:9" x14ac:dyDescent="0.25">
      <c r="A22" t="s">
        <v>298</v>
      </c>
      <c r="B22">
        <f>MAXA(H9:H12)</f>
        <v>39.72</v>
      </c>
      <c r="C22">
        <f>MAXA(G9:G12)</f>
        <v>39.67</v>
      </c>
      <c r="D22">
        <f>MAXA(F9:F12)</f>
        <v>40.69</v>
      </c>
      <c r="E22">
        <f>MAXA(E9:E12)</f>
        <v>33.659999999999997</v>
      </c>
      <c r="F22">
        <f>MAXA(D9:D12)</f>
        <v>32.92</v>
      </c>
      <c r="G22">
        <f>MAXA(C9:C12)</f>
        <v>36.53</v>
      </c>
      <c r="H22">
        <f>MAXA(B9:B12)</f>
        <v>27.8</v>
      </c>
      <c r="I22">
        <f>MAXA(I9:I12)</f>
        <v>22.39</v>
      </c>
    </row>
    <row r="23" spans="1:9" x14ac:dyDescent="0.25">
      <c r="A23" t="s">
        <v>299</v>
      </c>
      <c r="B23">
        <f>MIN(H9:H12)</f>
        <v>35.42</v>
      </c>
      <c r="C23">
        <f>MIN(G9:G12)</f>
        <v>35.39</v>
      </c>
      <c r="D23">
        <f>MIN(F9:F12)</f>
        <v>32.619999999999997</v>
      </c>
      <c r="E23">
        <f>MIN(E9:E12)</f>
        <v>29.73</v>
      </c>
      <c r="F23">
        <f>MIN(D9:D12)</f>
        <v>29.49</v>
      </c>
      <c r="G23">
        <f>MIN(C9:C12)</f>
        <v>28.61</v>
      </c>
      <c r="H23">
        <f>MIN(B9:B12)</f>
        <v>23.41</v>
      </c>
      <c r="I23">
        <f>MIN(I9:I12)</f>
        <v>18.03</v>
      </c>
    </row>
    <row r="24" spans="1:9" x14ac:dyDescent="0.25">
      <c r="A24">
        <v>2018</v>
      </c>
      <c r="B24">
        <f>H8</f>
        <v>34.380000000000003</v>
      </c>
      <c r="C24">
        <f>G8</f>
        <v>36.57</v>
      </c>
      <c r="D24">
        <f>F8</f>
        <v>33.58</v>
      </c>
      <c r="E24">
        <f t="shared" ref="E24:I24" si="0">E8</f>
        <v>31.05</v>
      </c>
      <c r="F24">
        <f>D8</f>
        <v>31.02</v>
      </c>
      <c r="G24">
        <f>C8</f>
        <v>39.14</v>
      </c>
      <c r="H24">
        <f>B8</f>
        <v>25.97</v>
      </c>
      <c r="I24">
        <f t="shared" si="0"/>
        <v>24.82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87E2-2209-4412-AF42-D69600AF6CE7}">
  <dimension ref="A1:J16"/>
  <sheetViews>
    <sheetView workbookViewId="0">
      <selection activeCell="J27" sqref="J27"/>
    </sheetView>
  </sheetViews>
  <sheetFormatPr baseColWidth="10" defaultRowHeight="15" x14ac:dyDescent="0.25"/>
  <sheetData>
    <row r="1" spans="1:10" x14ac:dyDescent="0.25">
      <c r="A1" t="s">
        <v>30</v>
      </c>
    </row>
    <row r="3" spans="1:10" x14ac:dyDescent="0.25">
      <c r="A3" t="s">
        <v>304</v>
      </c>
    </row>
    <row r="5" spans="1:10" x14ac:dyDescent="0.25">
      <c r="C5" t="s">
        <v>295</v>
      </c>
      <c r="D5" t="s">
        <v>297</v>
      </c>
      <c r="E5" t="s">
        <v>259</v>
      </c>
      <c r="F5" t="s">
        <v>292</v>
      </c>
      <c r="G5" t="s">
        <v>293</v>
      </c>
      <c r="H5" t="s">
        <v>294</v>
      </c>
      <c r="I5" t="s">
        <v>258</v>
      </c>
      <c r="J5" t="s">
        <v>296</v>
      </c>
    </row>
    <row r="6" spans="1:10" x14ac:dyDescent="0.25">
      <c r="B6">
        <v>2022</v>
      </c>
      <c r="C6">
        <f>G16</f>
        <v>0.99</v>
      </c>
      <c r="D6">
        <f>C16</f>
        <v>0.92</v>
      </c>
      <c r="E6" s="51">
        <v>0.89</v>
      </c>
      <c r="F6">
        <f>E16</f>
        <v>0.73</v>
      </c>
      <c r="G6">
        <f>D16</f>
        <v>0.72</v>
      </c>
      <c r="H6">
        <f>J16</f>
        <v>0.57999999999999996</v>
      </c>
      <c r="I6">
        <f>F16</f>
        <v>0.42</v>
      </c>
      <c r="J6">
        <f>I16</f>
        <v>0.36</v>
      </c>
    </row>
    <row r="7" spans="1:10" x14ac:dyDescent="0.25">
      <c r="B7" t="s">
        <v>298</v>
      </c>
      <c r="C7">
        <f>MAXA(G13:G16)</f>
        <v>1.01</v>
      </c>
      <c r="D7">
        <f>+MAXA(C13:C16)</f>
        <v>0.95</v>
      </c>
      <c r="E7">
        <f>MAXA(H13:H16)</f>
        <v>1.2</v>
      </c>
      <c r="F7">
        <f>MAXA(E13:E16)</f>
        <v>0.81</v>
      </c>
      <c r="G7">
        <f>MAXA(D13:D16)</f>
        <v>0.79</v>
      </c>
      <c r="H7">
        <f>MAXA(J13:J16)</f>
        <v>0.66</v>
      </c>
      <c r="I7">
        <f>MAXA(F13:F16)</f>
        <v>0.52</v>
      </c>
      <c r="J7">
        <f>MAXA(I13:I16)</f>
        <v>0.41</v>
      </c>
    </row>
    <row r="8" spans="1:10" x14ac:dyDescent="0.25">
      <c r="B8" t="s">
        <v>299</v>
      </c>
      <c r="C8">
        <f>MIN(G13:G16)</f>
        <v>0.95</v>
      </c>
      <c r="D8">
        <f>MIN(C13:C16)</f>
        <v>0.75</v>
      </c>
      <c r="E8">
        <f>MIN(H13:H16)</f>
        <v>0.89</v>
      </c>
      <c r="F8">
        <f>MIN(E13:E16)</f>
        <v>0.72</v>
      </c>
      <c r="G8">
        <f>MIN(D13:D16)</f>
        <v>0.72</v>
      </c>
      <c r="H8">
        <f>MIN(J13:J16)</f>
        <v>0.57999999999999996</v>
      </c>
      <c r="I8">
        <f>MIN(F13:F16)</f>
        <v>0.38</v>
      </c>
      <c r="J8">
        <f>MIN(I13:I16)</f>
        <v>0.36</v>
      </c>
    </row>
    <row r="9" spans="1:10" x14ac:dyDescent="0.25">
      <c r="B9">
        <v>2018</v>
      </c>
      <c r="C9">
        <f>G12</f>
        <v>0.97</v>
      </c>
      <c r="D9">
        <f>C12</f>
        <v>0.91</v>
      </c>
      <c r="E9" s="51">
        <v>0.9</v>
      </c>
      <c r="F9">
        <f>E12</f>
        <v>0.68</v>
      </c>
      <c r="G9">
        <f>D12</f>
        <v>0.72</v>
      </c>
      <c r="H9">
        <f>J12</f>
        <v>0.6</v>
      </c>
      <c r="I9">
        <f>F12</f>
        <v>0.59</v>
      </c>
      <c r="J9">
        <f>I12</f>
        <v>0.61</v>
      </c>
    </row>
    <row r="11" spans="1:10" x14ac:dyDescent="0.25">
      <c r="C11" t="s">
        <v>297</v>
      </c>
      <c r="D11" t="s">
        <v>293</v>
      </c>
      <c r="E11" t="s">
        <v>292</v>
      </c>
      <c r="F11" t="s">
        <v>258</v>
      </c>
      <c r="G11" t="s">
        <v>295</v>
      </c>
      <c r="H11" t="s">
        <v>259</v>
      </c>
      <c r="I11" t="s">
        <v>296</v>
      </c>
      <c r="J11" t="s">
        <v>294</v>
      </c>
    </row>
    <row r="12" spans="1:10" x14ac:dyDescent="0.25">
      <c r="B12">
        <v>2018</v>
      </c>
      <c r="C12" s="51">
        <v>0.91</v>
      </c>
      <c r="D12" s="51">
        <v>0.72</v>
      </c>
      <c r="E12" s="51">
        <v>0.68</v>
      </c>
      <c r="F12" s="51">
        <v>0.59</v>
      </c>
      <c r="G12" s="51">
        <v>0.97</v>
      </c>
      <c r="H12" s="51">
        <v>0.9</v>
      </c>
      <c r="I12" s="51">
        <v>0.61</v>
      </c>
      <c r="J12" s="51">
        <v>0.6</v>
      </c>
    </row>
    <row r="13" spans="1:10" x14ac:dyDescent="0.25">
      <c r="B13">
        <v>2019</v>
      </c>
      <c r="C13" s="51">
        <v>0.8</v>
      </c>
      <c r="D13" s="51">
        <v>0.75</v>
      </c>
      <c r="E13" s="51">
        <v>0.81</v>
      </c>
      <c r="F13" s="51">
        <v>0.52</v>
      </c>
      <c r="G13" s="51">
        <v>1.01</v>
      </c>
      <c r="H13" s="51">
        <v>0.95</v>
      </c>
      <c r="I13" s="51">
        <v>0.37</v>
      </c>
      <c r="J13" s="51">
        <v>0.6</v>
      </c>
    </row>
    <row r="14" spans="1:10" x14ac:dyDescent="0.25">
      <c r="B14">
        <v>2020</v>
      </c>
      <c r="C14" s="51">
        <v>0.95</v>
      </c>
      <c r="D14" s="51">
        <v>0.79</v>
      </c>
      <c r="E14" s="51">
        <v>0.78</v>
      </c>
      <c r="F14" s="51">
        <v>0.49</v>
      </c>
      <c r="G14" s="51">
        <v>0.98</v>
      </c>
      <c r="H14" s="51">
        <v>0.96</v>
      </c>
      <c r="I14" s="51">
        <v>0.38</v>
      </c>
      <c r="J14" s="51">
        <v>0.66</v>
      </c>
    </row>
    <row r="15" spans="1:10" x14ac:dyDescent="0.25">
      <c r="B15">
        <v>2021</v>
      </c>
      <c r="C15" s="51">
        <v>0.75</v>
      </c>
      <c r="D15" s="51">
        <v>0.78</v>
      </c>
      <c r="E15" s="51">
        <v>0.72</v>
      </c>
      <c r="F15" s="51">
        <v>0.38</v>
      </c>
      <c r="G15" s="51">
        <v>0.95</v>
      </c>
      <c r="H15" s="51">
        <v>1.2</v>
      </c>
      <c r="I15" s="51">
        <v>0.41</v>
      </c>
      <c r="J15" s="51">
        <v>0.59</v>
      </c>
    </row>
    <row r="16" spans="1:10" x14ac:dyDescent="0.25">
      <c r="B16">
        <v>2022</v>
      </c>
      <c r="C16" s="51">
        <v>0.92</v>
      </c>
      <c r="D16" s="51">
        <v>0.72</v>
      </c>
      <c r="E16" s="51">
        <v>0.73</v>
      </c>
      <c r="F16" s="51">
        <v>0.42</v>
      </c>
      <c r="G16" s="51">
        <v>0.99</v>
      </c>
      <c r="H16" s="51">
        <v>0.89</v>
      </c>
      <c r="I16" s="51">
        <v>0.36</v>
      </c>
      <c r="J16" s="51">
        <v>0.57999999999999996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3FE7-DC2C-4016-9769-EB248ADFF8F2}">
  <dimension ref="A1:H17"/>
  <sheetViews>
    <sheetView workbookViewId="0">
      <selection activeCell="E25" sqref="E25"/>
    </sheetView>
  </sheetViews>
  <sheetFormatPr baseColWidth="10" defaultRowHeight="15" x14ac:dyDescent="0.25"/>
  <sheetData>
    <row r="1" spans="1:8" x14ac:dyDescent="0.25">
      <c r="A1" t="s">
        <v>31</v>
      </c>
    </row>
    <row r="2" spans="1:8" ht="15.75" thickBot="1" x14ac:dyDescent="0.3"/>
    <row r="3" spans="1:8" ht="30" x14ac:dyDescent="0.25">
      <c r="B3" s="53" t="s">
        <v>305</v>
      </c>
      <c r="C3" s="53" t="s">
        <v>306</v>
      </c>
      <c r="D3" s="53" t="s">
        <v>307</v>
      </c>
      <c r="E3" s="53" t="s">
        <v>308</v>
      </c>
      <c r="F3" s="53" t="s">
        <v>73</v>
      </c>
      <c r="G3" s="53" t="s">
        <v>309</v>
      </c>
      <c r="H3" s="53" t="s">
        <v>310</v>
      </c>
    </row>
    <row r="4" spans="1:8" x14ac:dyDescent="0.25">
      <c r="A4">
        <v>61</v>
      </c>
      <c r="B4" s="51">
        <v>14203</v>
      </c>
      <c r="C4" s="51">
        <v>1488</v>
      </c>
      <c r="D4" s="51">
        <v>230</v>
      </c>
      <c r="E4" s="51">
        <v>209</v>
      </c>
      <c r="F4" s="51">
        <v>331</v>
      </c>
      <c r="G4" s="51">
        <v>186</v>
      </c>
      <c r="H4" s="51">
        <v>30</v>
      </c>
    </row>
    <row r="5" spans="1:8" x14ac:dyDescent="0.25">
      <c r="A5">
        <v>62</v>
      </c>
      <c r="B5" s="51">
        <v>45586</v>
      </c>
      <c r="C5" s="51">
        <v>9260</v>
      </c>
      <c r="D5" s="51">
        <v>3019</v>
      </c>
      <c r="E5" s="51">
        <v>2944</v>
      </c>
      <c r="F5" s="51">
        <v>1094</v>
      </c>
      <c r="G5" s="51">
        <v>482</v>
      </c>
      <c r="H5" s="51">
        <v>120</v>
      </c>
    </row>
    <row r="6" spans="1:8" x14ac:dyDescent="0.25">
      <c r="A6">
        <v>63</v>
      </c>
      <c r="B6" s="51">
        <v>38554</v>
      </c>
      <c r="C6" s="51">
        <v>5931</v>
      </c>
      <c r="D6" s="51">
        <v>2078</v>
      </c>
      <c r="E6" s="51">
        <v>1369</v>
      </c>
      <c r="F6" s="51">
        <v>896</v>
      </c>
      <c r="G6" s="51">
        <v>354</v>
      </c>
      <c r="H6" s="51">
        <v>114</v>
      </c>
    </row>
    <row r="7" spans="1:8" x14ac:dyDescent="0.25">
      <c r="A7">
        <v>64</v>
      </c>
      <c r="B7" s="51">
        <v>34324</v>
      </c>
      <c r="C7" s="51">
        <v>6558</v>
      </c>
      <c r="D7" s="51">
        <v>2652</v>
      </c>
      <c r="E7" s="51">
        <v>1514</v>
      </c>
      <c r="F7" s="51">
        <v>914</v>
      </c>
      <c r="G7" s="51">
        <v>248</v>
      </c>
      <c r="H7" s="51">
        <v>119</v>
      </c>
    </row>
    <row r="8" spans="1:8" x14ac:dyDescent="0.25">
      <c r="A8">
        <v>65</v>
      </c>
      <c r="B8" s="51">
        <v>30384</v>
      </c>
      <c r="C8" s="51">
        <v>8573</v>
      </c>
      <c r="D8" s="51">
        <v>3384</v>
      </c>
      <c r="E8" s="51">
        <v>2040</v>
      </c>
      <c r="F8" s="51">
        <v>935</v>
      </c>
      <c r="G8" s="51">
        <v>186</v>
      </c>
      <c r="H8" s="51">
        <v>88</v>
      </c>
    </row>
    <row r="9" spans="1:8" x14ac:dyDescent="0.25">
      <c r="A9">
        <v>66</v>
      </c>
      <c r="B9" s="51">
        <v>37640</v>
      </c>
      <c r="C9" s="51">
        <v>6757</v>
      </c>
      <c r="D9" s="51">
        <v>3401</v>
      </c>
      <c r="E9" s="51">
        <v>1048</v>
      </c>
      <c r="F9" s="51">
        <v>826</v>
      </c>
      <c r="G9" s="51">
        <v>107</v>
      </c>
      <c r="H9" s="51">
        <v>81</v>
      </c>
    </row>
    <row r="11" spans="1:8" x14ac:dyDescent="0.25">
      <c r="B11" t="s">
        <v>311</v>
      </c>
      <c r="C11" t="s">
        <v>307</v>
      </c>
      <c r="D11" t="s">
        <v>308</v>
      </c>
      <c r="E11" t="s">
        <v>73</v>
      </c>
      <c r="F11" t="s">
        <v>309</v>
      </c>
      <c r="G11" t="s">
        <v>310</v>
      </c>
      <c r="H11" t="s">
        <v>214</v>
      </c>
    </row>
    <row r="12" spans="1:8" x14ac:dyDescent="0.25">
      <c r="A12" t="s">
        <v>312</v>
      </c>
      <c r="B12" s="54">
        <f>(B4-C4)/B4</f>
        <v>0.8952334013940717</v>
      </c>
      <c r="C12" s="54">
        <f>+D4/B4</f>
        <v>1.6193761881292686E-2</v>
      </c>
      <c r="D12" s="54">
        <f>E4/B4</f>
        <v>1.4715201013870308E-2</v>
      </c>
      <c r="E12" s="54">
        <f>F4/B4</f>
        <v>2.3304935576990777E-2</v>
      </c>
      <c r="F12" s="54">
        <f>G4/B4</f>
        <v>1.309582482574104E-2</v>
      </c>
      <c r="G12" s="54">
        <f>H4/B4</f>
        <v>2.1122298106033936E-3</v>
      </c>
      <c r="H12" s="55">
        <f>1-(SUM(B12:G12))</f>
        <v>3.5344645497429994E-2</v>
      </c>
    </row>
    <row r="13" spans="1:8" x14ac:dyDescent="0.25">
      <c r="A13" t="s">
        <v>313</v>
      </c>
      <c r="B13" s="54">
        <f t="shared" ref="B13:B17" si="0">(B5-C5)/B5</f>
        <v>0.79686745930768221</v>
      </c>
      <c r="C13" s="54">
        <f t="shared" ref="C13:C17" si="1">+D5/B5</f>
        <v>6.6226473039968412E-2</v>
      </c>
      <c r="D13" s="54">
        <f t="shared" ref="D13:D17" si="2">E5/B5</f>
        <v>6.4581231079717458E-2</v>
      </c>
      <c r="E13" s="54">
        <f t="shared" ref="E13:E17" si="3">F5/B5</f>
        <v>2.399859606019392E-2</v>
      </c>
      <c r="F13" s="54">
        <f t="shared" ref="F13:F17" si="4">G5/B5</f>
        <v>1.0573421664546133E-2</v>
      </c>
      <c r="G13" s="54">
        <f t="shared" ref="G13:G17" si="5">H5/B5</f>
        <v>2.6323871364015267E-3</v>
      </c>
      <c r="H13" s="55">
        <f t="shared" ref="H13:H17" si="6">1-(SUM(B13:G13))</f>
        <v>3.5120431711490263E-2</v>
      </c>
    </row>
    <row r="14" spans="1:8" x14ac:dyDescent="0.25">
      <c r="A14" t="s">
        <v>314</v>
      </c>
      <c r="B14" s="54">
        <f t="shared" si="0"/>
        <v>0.84616382217149977</v>
      </c>
      <c r="C14" s="54">
        <f t="shared" si="1"/>
        <v>5.3898428178658503E-2</v>
      </c>
      <c r="D14" s="54">
        <f t="shared" si="2"/>
        <v>3.5508637236084453E-2</v>
      </c>
      <c r="E14" s="54">
        <f t="shared" si="3"/>
        <v>2.3240130725735331E-2</v>
      </c>
      <c r="F14" s="54">
        <f t="shared" si="4"/>
        <v>9.1819266483373976E-3</v>
      </c>
      <c r="G14" s="54">
        <f t="shared" si="5"/>
        <v>2.9568916325154329E-3</v>
      </c>
      <c r="H14" s="55">
        <f t="shared" si="6"/>
        <v>2.9050163407169149E-2</v>
      </c>
    </row>
    <row r="15" spans="1:8" x14ac:dyDescent="0.25">
      <c r="A15" t="s">
        <v>315</v>
      </c>
      <c r="B15" s="54">
        <f t="shared" si="0"/>
        <v>0.80893835217340637</v>
      </c>
      <c r="C15" s="54">
        <f t="shared" si="1"/>
        <v>7.7263722176902458E-2</v>
      </c>
      <c r="D15" s="54">
        <f t="shared" si="2"/>
        <v>4.4109078196014451E-2</v>
      </c>
      <c r="E15" s="54">
        <f t="shared" si="3"/>
        <v>2.6628598065493531E-2</v>
      </c>
      <c r="F15" s="54">
        <f t="shared" si="4"/>
        <v>7.2252651206153127E-3</v>
      </c>
      <c r="G15" s="54">
        <f t="shared" si="5"/>
        <v>3.4669618925533153E-3</v>
      </c>
      <c r="H15" s="55">
        <f t="shared" si="6"/>
        <v>3.2368022375014571E-2</v>
      </c>
    </row>
    <row r="16" spans="1:8" x14ac:dyDescent="0.25">
      <c r="A16" t="s">
        <v>316</v>
      </c>
      <c r="B16" s="54">
        <f>(B8-C8)/B8</f>
        <v>0.71784491837809372</v>
      </c>
      <c r="C16" s="54">
        <f t="shared" si="1"/>
        <v>0.11137440758293839</v>
      </c>
      <c r="D16" s="54">
        <f t="shared" si="2"/>
        <v>6.714060031595577E-2</v>
      </c>
      <c r="E16" s="54">
        <f t="shared" si="3"/>
        <v>3.077277514481306E-2</v>
      </c>
      <c r="F16" s="54">
        <f t="shared" si="4"/>
        <v>6.1216429699842024E-3</v>
      </c>
      <c r="G16" s="54">
        <f t="shared" si="5"/>
        <v>2.8962611901000527E-3</v>
      </c>
      <c r="H16" s="55">
        <f t="shared" si="6"/>
        <v>6.384939441811488E-2</v>
      </c>
    </row>
    <row r="17" spans="1:8" x14ac:dyDescent="0.25">
      <c r="A17" t="s">
        <v>317</v>
      </c>
      <c r="B17" s="54">
        <f t="shared" si="0"/>
        <v>0.82048352816153025</v>
      </c>
      <c r="C17" s="54">
        <f t="shared" si="1"/>
        <v>9.0356004250797026E-2</v>
      </c>
      <c r="D17" s="54">
        <f t="shared" si="2"/>
        <v>2.7842720510095644E-2</v>
      </c>
      <c r="E17" s="54">
        <f t="shared" si="3"/>
        <v>2.1944739638682254E-2</v>
      </c>
      <c r="F17" s="54">
        <f t="shared" si="4"/>
        <v>2.8427205100956428E-3</v>
      </c>
      <c r="G17" s="54">
        <f t="shared" si="5"/>
        <v>2.1519659936238044E-3</v>
      </c>
      <c r="H17" s="55">
        <f t="shared" si="6"/>
        <v>3.4378320935175455E-2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2A47-CAFF-4B22-8A35-71DE4FA94A04}">
  <dimension ref="A1:K31"/>
  <sheetViews>
    <sheetView workbookViewId="0">
      <selection activeCell="E24" sqref="E24"/>
    </sheetView>
  </sheetViews>
  <sheetFormatPr baseColWidth="10" defaultRowHeight="15" x14ac:dyDescent="0.25"/>
  <cols>
    <col min="1" max="1" width="19.85546875" customWidth="1"/>
    <col min="2" max="2" width="15" bestFit="1" customWidth="1"/>
  </cols>
  <sheetData>
    <row r="1" spans="1:7" x14ac:dyDescent="0.25">
      <c r="A1" s="1" t="s">
        <v>1</v>
      </c>
    </row>
    <row r="2" spans="1:7" ht="15.75" x14ac:dyDescent="0.3">
      <c r="A2" s="2" t="s">
        <v>3</v>
      </c>
    </row>
    <row r="4" spans="1:7" x14ac:dyDescent="0.25">
      <c r="A4" s="9"/>
      <c r="B4" s="9"/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</row>
    <row r="5" spans="1:7" x14ac:dyDescent="0.25">
      <c r="A5" s="11" t="s">
        <v>56</v>
      </c>
      <c r="B5" s="11" t="s">
        <v>55</v>
      </c>
      <c r="C5" s="10">
        <v>68.2</v>
      </c>
      <c r="D5" s="10">
        <v>68.599999999999994</v>
      </c>
      <c r="E5" s="10">
        <v>68</v>
      </c>
      <c r="F5" s="10">
        <v>68.900000000000006</v>
      </c>
      <c r="G5" s="10">
        <v>70.3</v>
      </c>
    </row>
    <row r="6" spans="1:7" x14ac:dyDescent="0.25">
      <c r="A6" s="9"/>
      <c r="B6" s="11" t="s">
        <v>59</v>
      </c>
      <c r="C6" s="10">
        <v>51.3</v>
      </c>
      <c r="D6" s="10">
        <v>52.3</v>
      </c>
      <c r="E6" s="10">
        <v>51.6</v>
      </c>
      <c r="F6" s="10">
        <v>53.4</v>
      </c>
      <c r="G6" s="10">
        <v>57.9</v>
      </c>
    </row>
    <row r="7" spans="1:7" x14ac:dyDescent="0.25">
      <c r="A7" s="9"/>
      <c r="B7" s="11" t="s">
        <v>60</v>
      </c>
      <c r="C7" s="10">
        <v>83.2</v>
      </c>
      <c r="D7" s="10">
        <v>83.9</v>
      </c>
      <c r="E7" s="10">
        <v>83.4</v>
      </c>
      <c r="F7" s="10">
        <v>83.7</v>
      </c>
      <c r="G7" s="10">
        <v>85.2</v>
      </c>
    </row>
    <row r="8" spans="1:7" x14ac:dyDescent="0.25">
      <c r="A8" s="9"/>
      <c r="B8" s="11" t="s">
        <v>61</v>
      </c>
      <c r="C8" s="10">
        <v>84.6</v>
      </c>
      <c r="D8" s="10">
        <v>84.3</v>
      </c>
      <c r="E8" s="10">
        <v>83.2</v>
      </c>
      <c r="F8" s="10">
        <v>83.4</v>
      </c>
      <c r="G8" s="10">
        <v>83.7</v>
      </c>
    </row>
    <row r="9" spans="1:7" x14ac:dyDescent="0.25">
      <c r="A9" s="9"/>
      <c r="B9" s="11" t="s">
        <v>62</v>
      </c>
      <c r="C9" s="10">
        <v>48.1</v>
      </c>
      <c r="D9" s="10">
        <v>48.5</v>
      </c>
      <c r="E9" s="10">
        <v>48.3</v>
      </c>
      <c r="F9" s="10">
        <v>50.5</v>
      </c>
      <c r="G9" s="10">
        <v>50.8</v>
      </c>
    </row>
    <row r="11" spans="1:7" x14ac:dyDescent="0.25">
      <c r="B11" s="11"/>
    </row>
    <row r="12" spans="1:7" x14ac:dyDescent="0.25">
      <c r="B12" t="s">
        <v>63</v>
      </c>
      <c r="C12" t="s">
        <v>64</v>
      </c>
      <c r="D12" t="s">
        <v>65</v>
      </c>
      <c r="E12" t="s">
        <v>66</v>
      </c>
    </row>
    <row r="13" spans="1:7" x14ac:dyDescent="0.25">
      <c r="A13" s="11" t="s">
        <v>55</v>
      </c>
      <c r="B13" s="16">
        <f>$G5-C5</f>
        <v>2.0999999999999943</v>
      </c>
      <c r="C13" s="16">
        <f>$G5-D5</f>
        <v>1.7000000000000028</v>
      </c>
      <c r="D13" s="16">
        <f t="shared" ref="D13:E13" si="0">$G5-E5</f>
        <v>2.2999999999999972</v>
      </c>
      <c r="E13" s="16">
        <f t="shared" si="0"/>
        <v>1.3999999999999915</v>
      </c>
    </row>
    <row r="14" spans="1:7" x14ac:dyDescent="0.25">
      <c r="A14" s="11" t="s">
        <v>59</v>
      </c>
      <c r="B14" s="16">
        <f t="shared" ref="B14:E14" si="1">$G6-C6</f>
        <v>6.6000000000000014</v>
      </c>
      <c r="C14" s="16">
        <f t="shared" si="1"/>
        <v>5.6000000000000014</v>
      </c>
      <c r="D14" s="16">
        <f t="shared" si="1"/>
        <v>6.2999999999999972</v>
      </c>
      <c r="E14" s="16">
        <f t="shared" si="1"/>
        <v>4.5</v>
      </c>
    </row>
    <row r="15" spans="1:7" x14ac:dyDescent="0.25">
      <c r="A15" s="11" t="s">
        <v>60</v>
      </c>
      <c r="B15" s="16">
        <f t="shared" ref="B15:E15" si="2">$G7-C7</f>
        <v>2</v>
      </c>
      <c r="C15" s="16">
        <f t="shared" si="2"/>
        <v>1.2999999999999972</v>
      </c>
      <c r="D15" s="16">
        <f t="shared" si="2"/>
        <v>1.7999999999999972</v>
      </c>
      <c r="E15" s="16">
        <f t="shared" si="2"/>
        <v>1.5</v>
      </c>
    </row>
    <row r="16" spans="1:7" x14ac:dyDescent="0.25">
      <c r="A16" s="11" t="s">
        <v>61</v>
      </c>
      <c r="B16" s="16">
        <f t="shared" ref="B16:E16" si="3">$G8-C8</f>
        <v>-0.89999999999999147</v>
      </c>
      <c r="C16" s="16">
        <f t="shared" si="3"/>
        <v>-0.59999999999999432</v>
      </c>
      <c r="D16" s="16">
        <f t="shared" si="3"/>
        <v>0.5</v>
      </c>
      <c r="E16" s="16">
        <f t="shared" si="3"/>
        <v>0.29999999999999716</v>
      </c>
    </row>
    <row r="17" spans="1:11" x14ac:dyDescent="0.25">
      <c r="A17" s="11" t="s">
        <v>62</v>
      </c>
      <c r="B17" s="16">
        <f>$G9-C9</f>
        <v>2.6999999999999957</v>
      </c>
      <c r="C17" s="16">
        <f t="shared" ref="C17:E17" si="4">$G9-D9</f>
        <v>2.2999999999999972</v>
      </c>
      <c r="D17" s="16">
        <f t="shared" si="4"/>
        <v>2.5</v>
      </c>
      <c r="E17" s="16">
        <f t="shared" si="4"/>
        <v>0.29999999999999716</v>
      </c>
    </row>
    <row r="26" spans="1:11" x14ac:dyDescent="0.25">
      <c r="H26" s="11"/>
      <c r="I26" s="11"/>
      <c r="J26" s="11"/>
      <c r="K26" s="11"/>
    </row>
    <row r="27" spans="1:11" x14ac:dyDescent="0.25">
      <c r="H27" s="10"/>
      <c r="I27" s="10"/>
      <c r="J27" s="10"/>
      <c r="K27" s="10"/>
    </row>
    <row r="28" spans="1:11" x14ac:dyDescent="0.25">
      <c r="H28" s="10"/>
      <c r="I28" s="10"/>
      <c r="J28" s="10"/>
      <c r="K28" s="10"/>
    </row>
    <row r="29" spans="1:11" x14ac:dyDescent="0.25">
      <c r="H29" s="10"/>
      <c r="I29" s="10"/>
      <c r="J29" s="10"/>
      <c r="K29" s="10"/>
    </row>
    <row r="30" spans="1:11" x14ac:dyDescent="0.25">
      <c r="H30" s="10"/>
      <c r="I30" s="10"/>
      <c r="J30" s="10"/>
      <c r="K30" s="10"/>
    </row>
    <row r="31" spans="1:11" x14ac:dyDescent="0.25">
      <c r="H31" s="10"/>
      <c r="I31" s="10"/>
      <c r="J31" s="10"/>
      <c r="K31" s="10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0D2E-EC74-4489-84F0-FF1C47FA9772}">
  <dimension ref="A1:B9"/>
  <sheetViews>
    <sheetView workbookViewId="0">
      <selection activeCell="F33" sqref="F33"/>
    </sheetView>
  </sheetViews>
  <sheetFormatPr baseColWidth="10" defaultRowHeight="15" x14ac:dyDescent="0.25"/>
  <sheetData>
    <row r="1" spans="1:2" x14ac:dyDescent="0.25">
      <c r="A1" t="s">
        <v>32</v>
      </c>
    </row>
    <row r="2" spans="1:2" x14ac:dyDescent="0.25">
      <c r="B2" s="56" t="s">
        <v>318</v>
      </c>
    </row>
    <row r="3" spans="1:2" x14ac:dyDescent="0.25">
      <c r="A3">
        <v>2016</v>
      </c>
      <c r="B3" s="56">
        <v>1.0370459512486541E-2</v>
      </c>
    </row>
    <row r="4" spans="1:2" x14ac:dyDescent="0.25">
      <c r="A4">
        <v>2017</v>
      </c>
      <c r="B4" s="56">
        <v>9.8887067515630294E-3</v>
      </c>
    </row>
    <row r="5" spans="1:2" x14ac:dyDescent="0.25">
      <c r="A5">
        <v>2018</v>
      </c>
      <c r="B5" s="56">
        <v>9.6807466072659984E-3</v>
      </c>
    </row>
    <row r="6" spans="1:2" x14ac:dyDescent="0.25">
      <c r="A6">
        <v>2019</v>
      </c>
      <c r="B6" s="56">
        <v>9.4912896941553131E-3</v>
      </c>
    </row>
    <row r="7" spans="1:2" x14ac:dyDescent="0.25">
      <c r="A7">
        <v>2020</v>
      </c>
      <c r="B7" s="56">
        <v>1.0688538843312705E-2</v>
      </c>
    </row>
    <row r="8" spans="1:2" x14ac:dyDescent="0.25">
      <c r="A8">
        <v>2021</v>
      </c>
      <c r="B8" s="56">
        <v>1.0128232416803806E-2</v>
      </c>
    </row>
    <row r="9" spans="1:2" x14ac:dyDescent="0.25">
      <c r="A9">
        <v>2022</v>
      </c>
      <c r="B9" s="56">
        <v>9.5595170779123849E-3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2004C-846B-4509-B597-BFF66C13D008}">
  <dimension ref="A1:B10"/>
  <sheetViews>
    <sheetView workbookViewId="0">
      <selection activeCell="F12" sqref="F12"/>
    </sheetView>
  </sheetViews>
  <sheetFormatPr baseColWidth="10" defaultRowHeight="15" x14ac:dyDescent="0.25"/>
  <sheetData>
    <row r="1" spans="1:2" x14ac:dyDescent="0.25">
      <c r="A1" t="s">
        <v>33</v>
      </c>
    </row>
    <row r="3" spans="1:2" x14ac:dyDescent="0.25">
      <c r="B3" t="s">
        <v>319</v>
      </c>
    </row>
    <row r="4" spans="1:2" x14ac:dyDescent="0.25">
      <c r="A4">
        <v>2016</v>
      </c>
      <c r="B4" s="54">
        <v>0.13412973267442313</v>
      </c>
    </row>
    <row r="5" spans="1:2" x14ac:dyDescent="0.25">
      <c r="A5">
        <v>2017</v>
      </c>
      <c r="B5" s="54">
        <v>0.12763370035932228</v>
      </c>
    </row>
    <row r="6" spans="1:2" x14ac:dyDescent="0.25">
      <c r="A6">
        <v>2018</v>
      </c>
      <c r="B6" s="54">
        <v>0.1237451550907783</v>
      </c>
    </row>
    <row r="7" spans="1:2" x14ac:dyDescent="0.25">
      <c r="A7">
        <v>2019</v>
      </c>
      <c r="B7" s="54">
        <v>0.12059338015517396</v>
      </c>
    </row>
    <row r="8" spans="1:2" x14ac:dyDescent="0.25">
      <c r="A8">
        <v>2020</v>
      </c>
      <c r="B8" s="54">
        <v>0.1340603281803443</v>
      </c>
    </row>
    <row r="9" spans="1:2" x14ac:dyDescent="0.25">
      <c r="A9">
        <v>2021</v>
      </c>
      <c r="B9" s="54">
        <v>0.12526376170282508</v>
      </c>
    </row>
    <row r="10" spans="1:2" x14ac:dyDescent="0.25">
      <c r="A10">
        <v>2022</v>
      </c>
      <c r="B10" s="54">
        <v>0.1190287556492319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CEB8-E759-4923-9D11-0175E73AEAA4}">
  <dimension ref="A1:H10"/>
  <sheetViews>
    <sheetView topLeftCell="A4" workbookViewId="0">
      <selection activeCell="I10" sqref="I10"/>
    </sheetView>
  </sheetViews>
  <sheetFormatPr baseColWidth="10" defaultRowHeight="15" x14ac:dyDescent="0.25"/>
  <sheetData>
    <row r="1" spans="1:8" x14ac:dyDescent="0.25">
      <c r="A1" t="s">
        <v>320</v>
      </c>
    </row>
    <row r="3" spans="1:8" x14ac:dyDescent="0.25">
      <c r="B3" t="s">
        <v>312</v>
      </c>
      <c r="C3" t="s">
        <v>313</v>
      </c>
      <c r="D3" t="s">
        <v>314</v>
      </c>
      <c r="E3" t="s">
        <v>315</v>
      </c>
      <c r="F3" t="s">
        <v>316</v>
      </c>
      <c r="G3" t="s">
        <v>317</v>
      </c>
    </row>
    <row r="4" spans="1:8" x14ac:dyDescent="0.25">
      <c r="A4">
        <v>2016</v>
      </c>
      <c r="B4" s="55">
        <v>4.4684601824174143E-2</v>
      </c>
      <c r="C4" s="55">
        <v>0.16440673869431754</v>
      </c>
      <c r="D4" s="55">
        <v>0.10992027567678066</v>
      </c>
      <c r="E4" s="55">
        <v>0.13299459105064743</v>
      </c>
      <c r="F4" s="55">
        <v>0.17715827338129497</v>
      </c>
      <c r="G4" s="55">
        <v>0.12324822986749713</v>
      </c>
      <c r="H4" s="55"/>
    </row>
    <row r="5" spans="1:8" x14ac:dyDescent="0.25">
      <c r="A5">
        <v>2017</v>
      </c>
      <c r="B5" s="55">
        <v>4.0021426385062751E-2</v>
      </c>
      <c r="C5" s="55">
        <v>0.1558859451334085</v>
      </c>
      <c r="D5" s="55">
        <v>0.10453327118051509</v>
      </c>
      <c r="E5" s="55">
        <v>0.12822324267043447</v>
      </c>
      <c r="F5" s="55">
        <v>0.17025281417235652</v>
      </c>
      <c r="G5" s="55">
        <v>0.11456438094669967</v>
      </c>
      <c r="H5" s="55"/>
    </row>
    <row r="6" spans="1:8" x14ac:dyDescent="0.25">
      <c r="A6">
        <v>2018</v>
      </c>
      <c r="B6" s="55">
        <v>3.5540480755050875E-2</v>
      </c>
      <c r="C6" s="55">
        <v>0.15239162246204499</v>
      </c>
      <c r="D6" s="55">
        <v>9.9178174092916641E-2</v>
      </c>
      <c r="E6" s="55">
        <v>0.12482029328136482</v>
      </c>
      <c r="F6" s="55">
        <v>0.17132494132707488</v>
      </c>
      <c r="G6" s="55">
        <v>0.10748009353817009</v>
      </c>
      <c r="H6" s="55"/>
    </row>
    <row r="7" spans="1:8" x14ac:dyDescent="0.25">
      <c r="A7">
        <v>2019</v>
      </c>
      <c r="B7" s="55">
        <v>3.7052780729720153E-2</v>
      </c>
      <c r="C7" s="55">
        <v>0.1426345576610224</v>
      </c>
      <c r="D7" s="55">
        <v>9.3946347593290722E-2</v>
      </c>
      <c r="E7" s="55">
        <v>0.120795903976454</v>
      </c>
      <c r="F7" s="55">
        <v>0.17031233381784663</v>
      </c>
      <c r="G7" s="55">
        <v>0.11444327581795957</v>
      </c>
      <c r="H7" s="55"/>
    </row>
    <row r="8" spans="1:8" x14ac:dyDescent="0.25">
      <c r="A8">
        <v>2020</v>
      </c>
      <c r="B8" s="55">
        <v>3.977551736232901E-2</v>
      </c>
      <c r="C8" s="55">
        <v>0.15017934892954632</v>
      </c>
      <c r="D8" s="55">
        <v>0.10711472114313657</v>
      </c>
      <c r="E8" s="55">
        <v>0.13697200941962023</v>
      </c>
      <c r="F8" s="55">
        <v>0.19377551020408162</v>
      </c>
      <c r="G8" s="55">
        <v>0.1274975943850116</v>
      </c>
      <c r="H8" s="55"/>
    </row>
    <row r="9" spans="1:8" x14ac:dyDescent="0.25">
      <c r="A9">
        <v>2021</v>
      </c>
      <c r="B9" s="55">
        <v>3.5826210826210826E-2</v>
      </c>
      <c r="C9" s="55">
        <v>0.1418348583202251</v>
      </c>
      <c r="D9" s="55">
        <v>9.7434240637536015E-2</v>
      </c>
      <c r="E9" s="55">
        <v>0.12534534534534533</v>
      </c>
      <c r="F9" s="55">
        <v>0.18281271038104213</v>
      </c>
      <c r="G9" s="55">
        <v>0.12050439817392272</v>
      </c>
      <c r="H9" s="55"/>
    </row>
    <row r="10" spans="1:8" x14ac:dyDescent="0.25">
      <c r="A10">
        <v>2022</v>
      </c>
      <c r="B10" s="55">
        <v>3.0908962895162994E-2</v>
      </c>
      <c r="C10" s="55">
        <v>0.13080770411968587</v>
      </c>
      <c r="D10" s="55">
        <v>8.9407065414742956E-2</v>
      </c>
      <c r="E10" s="55">
        <v>0.12137280037291691</v>
      </c>
      <c r="F10" s="55">
        <v>0.17851500789889416</v>
      </c>
      <c r="G10" s="55">
        <v>0.11819872476089267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AC4B-7476-42CA-88F9-6B6B9CC8EF70}">
  <dimension ref="A1:C10"/>
  <sheetViews>
    <sheetView workbookViewId="0">
      <selection activeCell="F34" sqref="F34"/>
    </sheetView>
  </sheetViews>
  <sheetFormatPr baseColWidth="10" defaultRowHeight="15" x14ac:dyDescent="0.25"/>
  <sheetData>
    <row r="1" spans="1:3" x14ac:dyDescent="0.25">
      <c r="A1" t="s">
        <v>34</v>
      </c>
    </row>
    <row r="3" spans="1:3" x14ac:dyDescent="0.25">
      <c r="B3" t="s">
        <v>58</v>
      </c>
      <c r="C3" t="s">
        <v>57</v>
      </c>
    </row>
    <row r="4" spans="1:3" x14ac:dyDescent="0.25">
      <c r="A4">
        <v>2016</v>
      </c>
      <c r="B4" s="54">
        <v>0.11920475555243512</v>
      </c>
      <c r="C4" s="54">
        <v>0.14763594006459468</v>
      </c>
    </row>
    <row r="5" spans="1:3" x14ac:dyDescent="0.25">
      <c r="A5">
        <v>2017</v>
      </c>
      <c r="B5" s="54">
        <v>0.11684368506118679</v>
      </c>
      <c r="C5" s="54">
        <v>0.13746044095845905</v>
      </c>
    </row>
    <row r="6" spans="1:3" x14ac:dyDescent="0.25">
      <c r="A6">
        <v>2018</v>
      </c>
      <c r="B6" s="54">
        <v>0.11729944507603471</v>
      </c>
      <c r="C6" s="54">
        <v>0.12962221743280272</v>
      </c>
    </row>
    <row r="7" spans="1:3" x14ac:dyDescent="0.25">
      <c r="A7">
        <v>2019</v>
      </c>
      <c r="B7" s="54">
        <v>0.11646439456913273</v>
      </c>
      <c r="C7" s="54">
        <v>0.12431347486569072</v>
      </c>
    </row>
    <row r="8" spans="1:3" x14ac:dyDescent="0.25">
      <c r="A8">
        <v>2020</v>
      </c>
      <c r="B8" s="54">
        <v>0.13168589048448404</v>
      </c>
      <c r="C8" s="54">
        <v>0.13617761108018089</v>
      </c>
    </row>
    <row r="9" spans="1:3" x14ac:dyDescent="0.25">
      <c r="A9">
        <v>2021</v>
      </c>
      <c r="B9" s="54">
        <v>0.12730904740475693</v>
      </c>
      <c r="C9" s="54">
        <v>0.12347445339581153</v>
      </c>
    </row>
    <row r="10" spans="1:3" x14ac:dyDescent="0.25">
      <c r="A10">
        <v>2022</v>
      </c>
      <c r="B10" s="54">
        <v>0.12653359403536665</v>
      </c>
      <c r="C10" s="54">
        <v>0.11253705545075227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036E-790B-4EAE-878B-E27D5E61596B}">
  <dimension ref="A1:G22"/>
  <sheetViews>
    <sheetView workbookViewId="0">
      <selection activeCell="A30" sqref="A30"/>
    </sheetView>
  </sheetViews>
  <sheetFormatPr baseColWidth="10" defaultRowHeight="15" x14ac:dyDescent="0.25"/>
  <cols>
    <col min="1" max="1" width="46.28515625" customWidth="1"/>
  </cols>
  <sheetData>
    <row r="1" spans="1:7" x14ac:dyDescent="0.25">
      <c r="A1" t="s">
        <v>35</v>
      </c>
    </row>
    <row r="4" spans="1:7" x14ac:dyDescent="0.25">
      <c r="B4">
        <v>2022</v>
      </c>
    </row>
    <row r="5" spans="1:7" x14ac:dyDescent="0.25">
      <c r="A5" t="s">
        <v>284</v>
      </c>
      <c r="B5" s="55">
        <v>7.8575056228687518E-2</v>
      </c>
      <c r="C5" s="55"/>
      <c r="E5" s="55"/>
      <c r="F5" s="55"/>
      <c r="G5" s="55"/>
    </row>
    <row r="6" spans="1:7" x14ac:dyDescent="0.25">
      <c r="A6" t="s">
        <v>239</v>
      </c>
      <c r="B6" s="55">
        <v>9.0296495956873321E-2</v>
      </c>
      <c r="C6" s="55"/>
      <c r="E6" s="55"/>
      <c r="F6" s="55"/>
      <c r="G6" s="55"/>
    </row>
    <row r="7" spans="1:7" x14ac:dyDescent="0.25">
      <c r="A7" t="s">
        <v>243</v>
      </c>
      <c r="B7" s="55">
        <v>9.6656418139892397E-2</v>
      </c>
      <c r="C7" s="55"/>
      <c r="E7" s="55"/>
      <c r="F7" s="55"/>
      <c r="G7" s="55"/>
    </row>
    <row r="8" spans="1:7" x14ac:dyDescent="0.25">
      <c r="A8" t="s">
        <v>286</v>
      </c>
      <c r="B8" s="55">
        <v>9.9128540305010893E-2</v>
      </c>
      <c r="C8" s="55"/>
      <c r="E8" s="55"/>
      <c r="F8" s="55"/>
      <c r="G8" s="55"/>
    </row>
    <row r="9" spans="1:7" x14ac:dyDescent="0.25">
      <c r="A9" t="s">
        <v>321</v>
      </c>
      <c r="B9" s="55">
        <v>0.10054871718819516</v>
      </c>
      <c r="C9" s="55"/>
      <c r="E9" s="55"/>
      <c r="F9" s="55"/>
      <c r="G9" s="55"/>
    </row>
    <row r="10" spans="1:7" x14ac:dyDescent="0.25">
      <c r="A10" t="s">
        <v>237</v>
      </c>
      <c r="B10" s="55">
        <v>0.11132648446081282</v>
      </c>
      <c r="C10" s="55"/>
      <c r="E10" s="55"/>
      <c r="F10" s="55"/>
      <c r="G10" s="55"/>
    </row>
    <row r="11" spans="1:7" x14ac:dyDescent="0.25">
      <c r="A11" t="s">
        <v>233</v>
      </c>
      <c r="B11" s="55">
        <v>0.11184527496730677</v>
      </c>
      <c r="C11" s="55"/>
      <c r="E11" s="55"/>
      <c r="F11" s="55"/>
      <c r="G11" s="55"/>
    </row>
    <row r="12" spans="1:7" x14ac:dyDescent="0.25">
      <c r="A12" t="s">
        <v>231</v>
      </c>
      <c r="B12" s="55">
        <v>0.12058600656731498</v>
      </c>
      <c r="C12" s="55"/>
      <c r="E12" s="55"/>
      <c r="F12" s="55"/>
      <c r="G12" s="55"/>
    </row>
    <row r="13" spans="1:7" x14ac:dyDescent="0.25">
      <c r="A13" t="s">
        <v>229</v>
      </c>
      <c r="B13" s="55">
        <v>0.12059064807219032</v>
      </c>
      <c r="C13" s="55"/>
      <c r="E13" s="55"/>
      <c r="F13" s="55"/>
      <c r="G13" s="55"/>
    </row>
    <row r="14" spans="1:7" x14ac:dyDescent="0.25">
      <c r="A14" t="s">
        <v>230</v>
      </c>
      <c r="B14" s="55">
        <v>0.12551346417161113</v>
      </c>
      <c r="C14" s="55"/>
      <c r="E14" s="55"/>
      <c r="F14" s="55"/>
      <c r="G14" s="55"/>
    </row>
    <row r="15" spans="1:7" x14ac:dyDescent="0.25">
      <c r="A15" t="s">
        <v>322</v>
      </c>
      <c r="B15" s="55">
        <v>0.12713686817125355</v>
      </c>
      <c r="C15" s="55"/>
      <c r="E15" s="55"/>
      <c r="F15" s="55"/>
      <c r="G15" s="55"/>
    </row>
    <row r="16" spans="1:7" x14ac:dyDescent="0.25">
      <c r="A16" t="s">
        <v>290</v>
      </c>
      <c r="B16" s="55">
        <v>0.13538924407672057</v>
      </c>
      <c r="C16" s="55"/>
      <c r="E16" s="55"/>
      <c r="F16" s="55"/>
      <c r="G16" s="55"/>
    </row>
    <row r="17" spans="1:7" x14ac:dyDescent="0.25">
      <c r="A17" t="s">
        <v>236</v>
      </c>
      <c r="B17" s="55">
        <v>0.14307940212257597</v>
      </c>
      <c r="C17" s="55"/>
      <c r="E17" s="55"/>
      <c r="F17" s="55"/>
      <c r="G17" s="55"/>
    </row>
    <row r="18" spans="1:7" x14ac:dyDescent="0.25">
      <c r="A18" t="s">
        <v>238</v>
      </c>
      <c r="B18" s="55">
        <v>0.14327571051860533</v>
      </c>
      <c r="C18" s="55"/>
      <c r="E18" s="55"/>
      <c r="F18" s="55"/>
      <c r="G18" s="55"/>
    </row>
    <row r="19" spans="1:7" x14ac:dyDescent="0.25">
      <c r="A19" t="s">
        <v>240</v>
      </c>
      <c r="B19" s="55">
        <v>0.14651553316540722</v>
      </c>
      <c r="C19" s="55"/>
      <c r="E19" s="55"/>
      <c r="F19" s="55"/>
      <c r="G19" s="55"/>
    </row>
    <row r="20" spans="1:7" x14ac:dyDescent="0.25">
      <c r="A20" t="s">
        <v>283</v>
      </c>
      <c r="B20" s="55">
        <v>0.15842470351309018</v>
      </c>
      <c r="C20" s="55"/>
      <c r="E20" s="55"/>
      <c r="F20" s="55"/>
      <c r="G20" s="55"/>
    </row>
    <row r="21" spans="1:7" x14ac:dyDescent="0.25">
      <c r="A21" t="s">
        <v>323</v>
      </c>
      <c r="B21" s="55">
        <v>0.15950920245398773</v>
      </c>
      <c r="C21" s="55"/>
      <c r="E21" s="55"/>
      <c r="F21" s="55"/>
      <c r="G21" s="55"/>
    </row>
    <row r="22" spans="1:7" x14ac:dyDescent="0.25">
      <c r="A22" t="s">
        <v>282</v>
      </c>
      <c r="B22" s="55">
        <v>0.19430355052672649</v>
      </c>
      <c r="C22" s="55"/>
      <c r="E22" s="55"/>
      <c r="F22" s="55"/>
      <c r="G22" s="5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FF0E2-0C0A-4F76-BD7A-BAA6FA81C60E}">
  <dimension ref="A1:I7"/>
  <sheetViews>
    <sheetView workbookViewId="0">
      <selection activeCell="D37" sqref="D37"/>
    </sheetView>
  </sheetViews>
  <sheetFormatPr baseColWidth="10" defaultRowHeight="15" x14ac:dyDescent="0.25"/>
  <sheetData>
    <row r="1" spans="1:9" x14ac:dyDescent="0.25">
      <c r="A1" t="s">
        <v>36</v>
      </c>
    </row>
    <row r="3" spans="1:9" x14ac:dyDescent="0.25">
      <c r="B3" t="s">
        <v>297</v>
      </c>
      <c r="C3" t="s">
        <v>292</v>
      </c>
      <c r="D3" t="s">
        <v>295</v>
      </c>
      <c r="E3" t="s">
        <v>258</v>
      </c>
      <c r="F3" t="s">
        <v>324</v>
      </c>
      <c r="G3" t="s">
        <v>293</v>
      </c>
      <c r="H3" t="s">
        <v>296</v>
      </c>
      <c r="I3" t="s">
        <v>259</v>
      </c>
    </row>
    <row r="4" spans="1:9" x14ac:dyDescent="0.25">
      <c r="A4">
        <v>2022</v>
      </c>
      <c r="B4" s="28">
        <v>15.692989524576999</v>
      </c>
      <c r="C4" s="28">
        <v>15.2078085642317</v>
      </c>
      <c r="D4" s="28">
        <v>12.650176678445201</v>
      </c>
      <c r="E4" s="28">
        <v>12.1302848847759</v>
      </c>
      <c r="F4" s="28">
        <v>11.8029806162538</v>
      </c>
      <c r="G4" s="28">
        <v>11.1845274967307</v>
      </c>
      <c r="H4" s="28">
        <v>11.193415637860101</v>
      </c>
      <c r="I4" s="28">
        <v>9.1714285714285708</v>
      </c>
    </row>
    <row r="5" spans="1:9" x14ac:dyDescent="0.25">
      <c r="A5" t="s">
        <v>298</v>
      </c>
      <c r="B5" s="57">
        <v>15.692989524576999</v>
      </c>
      <c r="C5" s="57">
        <v>17.774851876234401</v>
      </c>
      <c r="D5" s="57">
        <v>12.9216539717084</v>
      </c>
      <c r="E5" s="57">
        <v>12.744211287988399</v>
      </c>
      <c r="F5" s="57">
        <v>13.2370094188877</v>
      </c>
      <c r="G5" s="57">
        <v>13.792323354196499</v>
      </c>
      <c r="H5" s="57">
        <v>21.001683501683502</v>
      </c>
      <c r="I5" s="57">
        <v>14.093567251462</v>
      </c>
    </row>
    <row r="6" spans="1:9" x14ac:dyDescent="0.25">
      <c r="A6" t="s">
        <v>299</v>
      </c>
      <c r="B6" s="28">
        <v>12.244897959183699</v>
      </c>
      <c r="C6" s="28">
        <v>15.2078085642317</v>
      </c>
      <c r="D6" s="28">
        <v>11.416893732969999</v>
      </c>
      <c r="E6" s="28">
        <v>11.881097838971501</v>
      </c>
      <c r="F6" s="28">
        <v>11.8029806162538</v>
      </c>
      <c r="G6" s="28">
        <v>11.1845274967307</v>
      </c>
      <c r="H6" s="28">
        <v>11.193415637860101</v>
      </c>
      <c r="I6" s="28">
        <v>9.1714285714285708</v>
      </c>
    </row>
    <row r="7" spans="1:9" x14ac:dyDescent="0.25">
      <c r="A7">
        <v>2018</v>
      </c>
      <c r="B7" s="28">
        <v>12.94795221843</v>
      </c>
      <c r="C7" s="28">
        <v>16.829679595278201</v>
      </c>
      <c r="D7" s="28">
        <v>10.961328976034901</v>
      </c>
      <c r="E7" s="28">
        <v>11.365334329473299</v>
      </c>
      <c r="F7" s="28">
        <v>12.329292351879101</v>
      </c>
      <c r="G7" s="28">
        <v>13.093058098884599</v>
      </c>
      <c r="H7" s="28">
        <v>17.1428571428571</v>
      </c>
      <c r="I7" s="28">
        <v>10.7604448452059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22F2-CFFB-4398-B621-A50BD98F600F}">
  <dimension ref="A1:M27"/>
  <sheetViews>
    <sheetView workbookViewId="0">
      <selection activeCell="F44" sqref="F44"/>
    </sheetView>
  </sheetViews>
  <sheetFormatPr baseColWidth="10" defaultRowHeight="15" x14ac:dyDescent="0.25"/>
  <sheetData>
    <row r="1" spans="1:13" x14ac:dyDescent="0.25">
      <c r="A1" t="s">
        <v>37</v>
      </c>
    </row>
    <row r="3" spans="1:13" x14ac:dyDescent="0.25">
      <c r="A3" s="13" t="s">
        <v>325</v>
      </c>
    </row>
    <row r="5" spans="1:13" x14ac:dyDescent="0.25">
      <c r="B5" s="13">
        <v>2011</v>
      </c>
      <c r="C5" s="13">
        <v>2012</v>
      </c>
      <c r="D5" s="13">
        <v>2013</v>
      </c>
      <c r="E5" s="13">
        <v>2014</v>
      </c>
      <c r="F5" s="13">
        <v>2015</v>
      </c>
      <c r="G5" s="58">
        <v>2016</v>
      </c>
      <c r="H5" s="13">
        <v>2017</v>
      </c>
      <c r="I5" s="13">
        <v>2018</v>
      </c>
      <c r="J5" s="13">
        <v>2019</v>
      </c>
      <c r="K5" s="13">
        <v>2020</v>
      </c>
      <c r="L5" s="13">
        <v>2021</v>
      </c>
      <c r="M5" s="13">
        <v>2022</v>
      </c>
    </row>
    <row r="6" spans="1:13" x14ac:dyDescent="0.25">
      <c r="A6" t="s">
        <v>204</v>
      </c>
      <c r="B6" s="59">
        <v>55521</v>
      </c>
      <c r="C6" s="59">
        <v>52392</v>
      </c>
      <c r="D6" s="59">
        <v>50748</v>
      </c>
      <c r="E6" s="59">
        <v>53511</v>
      </c>
      <c r="F6" s="59">
        <v>54822</v>
      </c>
      <c r="G6" s="59">
        <v>52812</v>
      </c>
      <c r="H6" s="59">
        <v>51158</v>
      </c>
      <c r="I6" s="59">
        <v>49258</v>
      </c>
      <c r="J6" s="59">
        <v>54880</v>
      </c>
      <c r="K6" s="59">
        <v>57349</v>
      </c>
      <c r="L6" s="59">
        <v>57677</v>
      </c>
      <c r="M6" s="59">
        <v>57249</v>
      </c>
    </row>
    <row r="7" spans="1:13" x14ac:dyDescent="0.25">
      <c r="A7" t="s">
        <v>58</v>
      </c>
      <c r="B7" s="59">
        <v>30345</v>
      </c>
      <c r="C7" s="59">
        <v>29641</v>
      </c>
      <c r="D7" s="59">
        <v>28807</v>
      </c>
      <c r="E7" s="59">
        <v>30136</v>
      </c>
      <c r="F7" s="59">
        <v>31193</v>
      </c>
      <c r="G7" s="59">
        <v>29502</v>
      </c>
      <c r="H7" s="59">
        <v>29048</v>
      </c>
      <c r="I7" s="59">
        <v>28230</v>
      </c>
      <c r="J7" s="59">
        <v>31461</v>
      </c>
      <c r="K7" s="59">
        <v>32554</v>
      </c>
      <c r="L7" s="59">
        <v>33022</v>
      </c>
      <c r="M7" s="59">
        <v>32939</v>
      </c>
    </row>
    <row r="8" spans="1:13" x14ac:dyDescent="0.25">
      <c r="A8" t="s">
        <v>57</v>
      </c>
      <c r="B8" s="59">
        <v>25168</v>
      </c>
      <c r="C8" s="59">
        <v>22741</v>
      </c>
      <c r="D8" s="59">
        <v>21927</v>
      </c>
      <c r="E8" s="59">
        <v>23366</v>
      </c>
      <c r="F8" s="59">
        <v>23623</v>
      </c>
      <c r="G8" s="59">
        <v>23302</v>
      </c>
      <c r="H8" s="59">
        <v>22105</v>
      </c>
      <c r="I8" s="59">
        <v>21025</v>
      </c>
      <c r="J8" s="59">
        <v>23414</v>
      </c>
      <c r="K8" s="59">
        <v>24783</v>
      </c>
      <c r="L8" s="59">
        <v>24651</v>
      </c>
      <c r="M8" s="59">
        <v>24308</v>
      </c>
    </row>
    <row r="9" spans="1:13" x14ac:dyDescent="0.25">
      <c r="I9" s="59"/>
    </row>
    <row r="17" spans="1:1" x14ac:dyDescent="0.25">
      <c r="A17" s="60"/>
    </row>
    <row r="27" spans="1:1" x14ac:dyDescent="0.25">
      <c r="A27" s="60" t="s">
        <v>326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7217-1834-47AC-B976-898C5ECF3D6F}">
  <dimension ref="A1:M23"/>
  <sheetViews>
    <sheetView workbookViewId="0">
      <selection activeCell="H29" sqref="H29"/>
    </sheetView>
  </sheetViews>
  <sheetFormatPr baseColWidth="10" defaultRowHeight="15" x14ac:dyDescent="0.25"/>
  <sheetData>
    <row r="1" spans="1:13" x14ac:dyDescent="0.25">
      <c r="A1" t="s">
        <v>38</v>
      </c>
    </row>
    <row r="3" spans="1:13" x14ac:dyDescent="0.25">
      <c r="A3" s="13" t="s">
        <v>327</v>
      </c>
    </row>
    <row r="4" spans="1:13" x14ac:dyDescent="0.25">
      <c r="A4" s="13"/>
    </row>
    <row r="6" spans="1:13" x14ac:dyDescent="0.25">
      <c r="A6" s="61"/>
      <c r="B6" s="62">
        <v>2011</v>
      </c>
      <c r="C6" s="62">
        <v>2012</v>
      </c>
      <c r="D6" s="62">
        <v>2013</v>
      </c>
      <c r="E6" s="62">
        <v>2014</v>
      </c>
      <c r="F6" s="62">
        <v>2015</v>
      </c>
      <c r="G6" s="62">
        <v>2016</v>
      </c>
      <c r="H6" s="62">
        <v>2017</v>
      </c>
      <c r="I6" s="62">
        <v>2018</v>
      </c>
      <c r="J6" s="62">
        <v>2019</v>
      </c>
      <c r="K6" s="62">
        <v>2020</v>
      </c>
      <c r="L6" s="62">
        <v>2021</v>
      </c>
      <c r="M6" s="62">
        <v>2022</v>
      </c>
    </row>
    <row r="7" spans="1:13" x14ac:dyDescent="0.25">
      <c r="A7" s="13" t="s">
        <v>204</v>
      </c>
      <c r="B7" s="63">
        <v>30957</v>
      </c>
      <c r="C7" s="63">
        <v>29250</v>
      </c>
      <c r="D7" s="63">
        <v>23903</v>
      </c>
      <c r="E7" s="63">
        <v>32090</v>
      </c>
      <c r="F7" s="63">
        <v>30115</v>
      </c>
      <c r="G7" s="63">
        <v>29418</v>
      </c>
      <c r="H7" s="63">
        <v>31687</v>
      </c>
      <c r="I7" s="59">
        <v>36669</v>
      </c>
      <c r="J7" s="64">
        <v>36685</v>
      </c>
      <c r="K7" s="64">
        <v>28975</v>
      </c>
      <c r="L7" s="64">
        <v>28114</v>
      </c>
      <c r="M7" s="64">
        <v>28671</v>
      </c>
    </row>
    <row r="8" spans="1:13" x14ac:dyDescent="0.25">
      <c r="A8" s="13" t="s">
        <v>57</v>
      </c>
      <c r="B8" s="63">
        <v>13244</v>
      </c>
      <c r="C8" s="63">
        <v>12140</v>
      </c>
      <c r="D8" s="63">
        <v>9974</v>
      </c>
      <c r="E8" s="63">
        <v>12860</v>
      </c>
      <c r="F8" s="63">
        <v>12854</v>
      </c>
      <c r="G8" s="63">
        <v>12588</v>
      </c>
      <c r="H8" s="63">
        <v>13547</v>
      </c>
      <c r="I8" s="59">
        <v>15210</v>
      </c>
      <c r="J8" s="64">
        <v>15406</v>
      </c>
      <c r="K8" s="64">
        <v>12298</v>
      </c>
      <c r="L8" s="64">
        <v>11804</v>
      </c>
      <c r="M8" s="64">
        <v>12111</v>
      </c>
    </row>
    <row r="9" spans="1:13" x14ac:dyDescent="0.25">
      <c r="A9" s="13" t="s">
        <v>58</v>
      </c>
      <c r="B9" s="63">
        <v>17713</v>
      </c>
      <c r="C9" s="63">
        <v>17110</v>
      </c>
      <c r="D9" s="63">
        <v>13929</v>
      </c>
      <c r="E9" s="63">
        <v>19230</v>
      </c>
      <c r="F9" s="63">
        <v>17261</v>
      </c>
      <c r="G9" s="63">
        <v>16830</v>
      </c>
      <c r="H9" s="63">
        <v>18140</v>
      </c>
      <c r="I9" s="59">
        <v>21459</v>
      </c>
      <c r="J9" s="64">
        <v>21279</v>
      </c>
      <c r="K9" s="64">
        <v>16677</v>
      </c>
      <c r="L9" s="64">
        <v>16310</v>
      </c>
      <c r="M9" s="64">
        <v>16560</v>
      </c>
    </row>
    <row r="10" spans="1:13" x14ac:dyDescent="0.25">
      <c r="A10" s="13"/>
      <c r="B10" s="63"/>
      <c r="C10" s="63"/>
      <c r="D10" s="63"/>
      <c r="E10" s="63"/>
      <c r="F10" s="63"/>
      <c r="G10" s="63"/>
      <c r="H10" s="63"/>
      <c r="I10" s="63"/>
      <c r="J10" s="63"/>
    </row>
    <row r="11" spans="1:13" x14ac:dyDescent="0.25">
      <c r="L11" s="65"/>
      <c r="M11" s="65"/>
    </row>
    <row r="12" spans="1:13" x14ac:dyDescent="0.25">
      <c r="L12" s="59"/>
      <c r="M12" s="59"/>
    </row>
    <row r="13" spans="1:13" x14ac:dyDescent="0.25">
      <c r="A13" s="13"/>
    </row>
    <row r="14" spans="1:13" x14ac:dyDescent="0.25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3" x14ac:dyDescent="0.25">
      <c r="A15" s="1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 x14ac:dyDescent="0.25">
      <c r="A16" s="1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 x14ac:dyDescent="0.25">
      <c r="A17" s="1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x14ac:dyDescent="0.25">
      <c r="A18" s="13"/>
      <c r="B18" s="63"/>
      <c r="C18" s="63"/>
      <c r="D18" s="63"/>
      <c r="E18" s="63"/>
      <c r="F18" s="63"/>
      <c r="G18" s="63"/>
      <c r="H18" s="63"/>
      <c r="I18" s="63"/>
      <c r="J18" s="63"/>
    </row>
    <row r="21" spans="1:13" x14ac:dyDescent="0.25">
      <c r="I21" s="66"/>
      <c r="J21" s="67"/>
      <c r="L21" s="60"/>
    </row>
    <row r="22" spans="1:13" x14ac:dyDescent="0.25">
      <c r="A22" s="68"/>
      <c r="B22" s="68"/>
      <c r="C22" s="68"/>
      <c r="D22" s="68"/>
      <c r="E22" s="68"/>
      <c r="F22" s="68"/>
      <c r="G22" s="68"/>
      <c r="H22" s="68"/>
      <c r="I22" s="68"/>
    </row>
    <row r="23" spans="1:13" x14ac:dyDescent="0.25">
      <c r="A23" s="69"/>
      <c r="B23" s="70"/>
      <c r="C23" s="70"/>
      <c r="D23" s="70"/>
      <c r="E23" s="70"/>
      <c r="F23" s="70"/>
      <c r="G23" s="70"/>
      <c r="H23" s="70"/>
      <c r="I23" s="70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B94BC-2ACA-4B73-838A-8D23CC4A5362}">
  <dimension ref="A1:D20"/>
  <sheetViews>
    <sheetView workbookViewId="0">
      <selection activeCell="B10" sqref="B10"/>
    </sheetView>
  </sheetViews>
  <sheetFormatPr baseColWidth="10" defaultRowHeight="15" x14ac:dyDescent="0.25"/>
  <cols>
    <col min="2" max="2" width="15.5703125" customWidth="1"/>
  </cols>
  <sheetData>
    <row r="1" spans="1:4" x14ac:dyDescent="0.25">
      <c r="A1" t="s">
        <v>39</v>
      </c>
    </row>
    <row r="5" spans="1:4" x14ac:dyDescent="0.25">
      <c r="A5" t="s">
        <v>328</v>
      </c>
    </row>
    <row r="6" spans="1:4" x14ac:dyDescent="0.25">
      <c r="A6" s="71"/>
      <c r="B6" s="71" t="s">
        <v>329</v>
      </c>
      <c r="C6" s="71" t="s">
        <v>330</v>
      </c>
    </row>
    <row r="7" spans="1:4" x14ac:dyDescent="0.25">
      <c r="A7" s="72"/>
      <c r="B7" s="73"/>
      <c r="C7" s="73"/>
    </row>
    <row r="8" spans="1:4" x14ac:dyDescent="0.25">
      <c r="A8" s="72"/>
      <c r="B8" s="73"/>
      <c r="C8" s="73"/>
    </row>
    <row r="9" spans="1:4" x14ac:dyDescent="0.25">
      <c r="A9" s="72"/>
      <c r="B9" s="73"/>
      <c r="C9" s="73"/>
    </row>
    <row r="10" spans="1:4" x14ac:dyDescent="0.25">
      <c r="A10" s="72"/>
      <c r="B10" s="73"/>
      <c r="C10" s="73"/>
    </row>
    <row r="11" spans="1:4" x14ac:dyDescent="0.25">
      <c r="A11">
        <v>2015</v>
      </c>
      <c r="B11" s="18">
        <v>28.032245172484377</v>
      </c>
      <c r="C11" s="18">
        <v>13.114466463266043</v>
      </c>
    </row>
    <row r="12" spans="1:4" x14ac:dyDescent="0.25">
      <c r="A12">
        <v>2016</v>
      </c>
      <c r="B12" s="18">
        <v>28.603947614777443</v>
      </c>
      <c r="C12" s="18">
        <v>13.509198947565507</v>
      </c>
    </row>
    <row r="13" spans="1:4" x14ac:dyDescent="0.25">
      <c r="A13">
        <v>2017</v>
      </c>
      <c r="B13" s="18">
        <v>29.275841990745</v>
      </c>
      <c r="C13" s="18">
        <v>13.99895804602985</v>
      </c>
    </row>
    <row r="14" spans="1:4" x14ac:dyDescent="0.25">
      <c r="A14">
        <v>2018</v>
      </c>
      <c r="B14" s="18">
        <v>31.220977547991769</v>
      </c>
      <c r="C14" s="18">
        <v>14.945665182632005</v>
      </c>
    </row>
    <row r="15" spans="1:4" x14ac:dyDescent="0.25">
      <c r="A15">
        <v>2019</v>
      </c>
      <c r="B15" s="18">
        <v>32.033922063358567</v>
      </c>
      <c r="C15" s="18">
        <v>15.543874404261285</v>
      </c>
      <c r="D15" s="74"/>
    </row>
    <row r="16" spans="1:4" x14ac:dyDescent="0.25">
      <c r="A16">
        <v>2020</v>
      </c>
      <c r="B16" s="18">
        <v>30.030770828735022</v>
      </c>
      <c r="C16" s="18">
        <v>13.491125796860596</v>
      </c>
    </row>
    <row r="17" spans="1:3" x14ac:dyDescent="0.25">
      <c r="A17">
        <v>2021</v>
      </c>
      <c r="B17" s="18">
        <v>30.509074185445929</v>
      </c>
      <c r="C17" s="18">
        <v>14.004551833115176</v>
      </c>
    </row>
    <row r="18" spans="1:3" x14ac:dyDescent="0.25">
      <c r="A18">
        <v>2022</v>
      </c>
      <c r="B18" s="18">
        <v>31.449373592496226</v>
      </c>
      <c r="C18" s="18">
        <v>14.665369394582067</v>
      </c>
    </row>
    <row r="19" spans="1:3" x14ac:dyDescent="0.25">
      <c r="B19" s="75"/>
      <c r="C19" s="75"/>
    </row>
    <row r="20" spans="1:3" x14ac:dyDescent="0.25">
      <c r="B20" s="75"/>
      <c r="C20" s="7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FBFA-4557-4B79-A869-5FA9BCA3104D}">
  <dimension ref="A1:E20"/>
  <sheetViews>
    <sheetView workbookViewId="0">
      <selection activeCell="A19" sqref="A19"/>
    </sheetView>
  </sheetViews>
  <sheetFormatPr baseColWidth="10" defaultRowHeight="15" x14ac:dyDescent="0.25"/>
  <cols>
    <col min="2" max="2" width="20.5703125" bestFit="1" customWidth="1"/>
  </cols>
  <sheetData>
    <row r="1" spans="1:5" x14ac:dyDescent="0.25">
      <c r="A1" t="s">
        <v>40</v>
      </c>
    </row>
    <row r="4" spans="1:5" x14ac:dyDescent="0.25">
      <c r="A4" t="s">
        <v>328</v>
      </c>
    </row>
    <row r="5" spans="1:5" x14ac:dyDescent="0.25">
      <c r="A5" s="71"/>
      <c r="B5" s="71" t="s">
        <v>329</v>
      </c>
      <c r="C5" s="71" t="s">
        <v>330</v>
      </c>
      <c r="D5" s="71"/>
    </row>
    <row r="6" spans="1:5" x14ac:dyDescent="0.25">
      <c r="A6" s="72"/>
      <c r="B6" s="76"/>
      <c r="C6" s="76"/>
      <c r="D6" s="77"/>
    </row>
    <row r="7" spans="1:5" x14ac:dyDescent="0.25">
      <c r="A7" s="72"/>
      <c r="B7" s="76"/>
      <c r="C7" s="76"/>
      <c r="D7" s="77"/>
    </row>
    <row r="8" spans="1:5" x14ac:dyDescent="0.25">
      <c r="A8" s="72"/>
      <c r="B8" s="76"/>
      <c r="C8" s="76"/>
      <c r="D8" s="77"/>
    </row>
    <row r="9" spans="1:5" x14ac:dyDescent="0.25">
      <c r="A9" s="72"/>
      <c r="B9" s="76"/>
      <c r="C9" s="76"/>
      <c r="D9" s="77"/>
    </row>
    <row r="10" spans="1:5" x14ac:dyDescent="0.25">
      <c r="A10">
        <v>2015</v>
      </c>
      <c r="B10" s="78">
        <v>21.5</v>
      </c>
      <c r="C10" s="78">
        <v>18.600000000000001</v>
      </c>
      <c r="D10" s="77"/>
    </row>
    <row r="11" spans="1:5" x14ac:dyDescent="0.25">
      <c r="A11">
        <v>2016</v>
      </c>
      <c r="B11" s="78">
        <v>20.9</v>
      </c>
      <c r="C11" s="78">
        <v>17.600000000000001</v>
      </c>
      <c r="D11" s="77"/>
    </row>
    <row r="12" spans="1:5" x14ac:dyDescent="0.25">
      <c r="A12">
        <v>2017</v>
      </c>
      <c r="B12" s="78">
        <v>21.1</v>
      </c>
      <c r="C12" s="78">
        <v>17.7</v>
      </c>
      <c r="D12" s="77"/>
    </row>
    <row r="13" spans="1:5" x14ac:dyDescent="0.25">
      <c r="A13">
        <v>2018</v>
      </c>
      <c r="B13" s="78">
        <v>20.5</v>
      </c>
      <c r="C13" s="78">
        <v>16.399999999999999</v>
      </c>
    </row>
    <row r="14" spans="1:5" x14ac:dyDescent="0.25">
      <c r="A14">
        <v>2019</v>
      </c>
      <c r="B14" s="78">
        <v>20.5</v>
      </c>
      <c r="C14" s="78">
        <v>16.3</v>
      </c>
      <c r="D14" s="63"/>
      <c r="E14" s="74"/>
    </row>
    <row r="15" spans="1:5" x14ac:dyDescent="0.25">
      <c r="A15">
        <v>2020</v>
      </c>
      <c r="B15" s="78">
        <v>19.899999999999999</v>
      </c>
      <c r="C15" s="79">
        <v>16</v>
      </c>
    </row>
    <row r="16" spans="1:5" x14ac:dyDescent="0.25">
      <c r="A16">
        <v>2021</v>
      </c>
      <c r="B16" s="78">
        <v>19.899999999999999</v>
      </c>
      <c r="C16" s="78">
        <v>15.4</v>
      </c>
    </row>
    <row r="17" spans="1:3" x14ac:dyDescent="0.25">
      <c r="A17">
        <v>2022</v>
      </c>
      <c r="B17" s="78">
        <v>20.399999999999999</v>
      </c>
      <c r="C17" s="78">
        <v>15.8</v>
      </c>
    </row>
    <row r="19" spans="1:3" x14ac:dyDescent="0.25">
      <c r="B19" s="28"/>
      <c r="C19" s="28"/>
    </row>
    <row r="20" spans="1:3" x14ac:dyDescent="0.25">
      <c r="C20" s="2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E7E9-E98C-4578-A144-D695F1275135}">
  <dimension ref="A1:K31"/>
  <sheetViews>
    <sheetView workbookViewId="0">
      <selection activeCell="C41" sqref="C41"/>
    </sheetView>
  </sheetViews>
  <sheetFormatPr baseColWidth="10" defaultRowHeight="15" x14ac:dyDescent="0.25"/>
  <cols>
    <col min="1" max="1" width="19.85546875" customWidth="1"/>
    <col min="2" max="2" width="15" bestFit="1" customWidth="1"/>
  </cols>
  <sheetData>
    <row r="1" spans="1:7" x14ac:dyDescent="0.25">
      <c r="A1" s="1" t="s">
        <v>1</v>
      </c>
    </row>
    <row r="2" spans="1:7" ht="15.75" x14ac:dyDescent="0.3">
      <c r="A2" s="2" t="s">
        <v>67</v>
      </c>
    </row>
    <row r="4" spans="1:7" x14ac:dyDescent="0.25">
      <c r="A4" s="9"/>
      <c r="B4" s="9"/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</row>
    <row r="5" spans="1:7" x14ac:dyDescent="0.25">
      <c r="A5" s="11" t="s">
        <v>57</v>
      </c>
      <c r="B5" s="11" t="s">
        <v>55</v>
      </c>
      <c r="C5" s="10">
        <v>70.2</v>
      </c>
      <c r="D5" s="10">
        <v>70.599999999999994</v>
      </c>
      <c r="E5" s="10">
        <v>70</v>
      </c>
      <c r="F5" s="10">
        <v>71.400000000000006</v>
      </c>
      <c r="G5" s="10">
        <v>73.099999999999994</v>
      </c>
    </row>
    <row r="6" spans="1:7" x14ac:dyDescent="0.25">
      <c r="A6" s="9"/>
      <c r="B6" s="11" t="s">
        <v>59</v>
      </c>
      <c r="C6" s="10">
        <v>49.6</v>
      </c>
      <c r="D6" s="10">
        <v>50.8</v>
      </c>
      <c r="E6" s="10">
        <v>49.9</v>
      </c>
      <c r="F6" s="10">
        <v>51.5</v>
      </c>
      <c r="G6" s="10">
        <v>56.4</v>
      </c>
    </row>
    <row r="7" spans="1:7" x14ac:dyDescent="0.25">
      <c r="A7" s="9"/>
      <c r="B7" s="11" t="s">
        <v>60</v>
      </c>
      <c r="C7" s="10">
        <v>85.5</v>
      </c>
      <c r="D7" s="10">
        <v>85.6</v>
      </c>
      <c r="E7" s="10">
        <v>85.2</v>
      </c>
      <c r="F7" s="10">
        <v>85.6</v>
      </c>
      <c r="G7" s="10">
        <v>87.2</v>
      </c>
    </row>
    <row r="8" spans="1:7" x14ac:dyDescent="0.25">
      <c r="A8" s="9"/>
      <c r="B8" s="11" t="s">
        <v>61</v>
      </c>
      <c r="C8" s="10">
        <v>85.9</v>
      </c>
      <c r="D8" s="10">
        <v>86.2</v>
      </c>
      <c r="E8" s="10">
        <v>84.8</v>
      </c>
      <c r="F8" s="10">
        <v>86</v>
      </c>
      <c r="G8" s="10">
        <v>86.7</v>
      </c>
    </row>
    <row r="9" spans="1:7" x14ac:dyDescent="0.25">
      <c r="A9" s="9"/>
      <c r="B9" s="11" t="s">
        <v>62</v>
      </c>
      <c r="C9" s="10">
        <v>52.2</v>
      </c>
      <c r="D9" s="10">
        <v>52.6</v>
      </c>
      <c r="E9" s="10">
        <v>52.8</v>
      </c>
      <c r="F9" s="10">
        <v>55.3</v>
      </c>
      <c r="G9" s="10">
        <v>56.2</v>
      </c>
    </row>
    <row r="11" spans="1:7" x14ac:dyDescent="0.25">
      <c r="B11" s="11"/>
    </row>
    <row r="12" spans="1:7" x14ac:dyDescent="0.25">
      <c r="B12" t="s">
        <v>63</v>
      </c>
      <c r="C12" t="s">
        <v>64</v>
      </c>
      <c r="D12" t="s">
        <v>65</v>
      </c>
      <c r="E12" t="s">
        <v>66</v>
      </c>
    </row>
    <row r="13" spans="1:7" x14ac:dyDescent="0.25">
      <c r="A13" s="11" t="s">
        <v>55</v>
      </c>
      <c r="B13" s="16">
        <f>$G5-C5</f>
        <v>2.8999999999999915</v>
      </c>
      <c r="C13" s="16">
        <f>$G5-D5</f>
        <v>2.5</v>
      </c>
      <c r="D13" s="16">
        <f t="shared" ref="D13:E13" si="0">$G5-E5</f>
        <v>3.0999999999999943</v>
      </c>
      <c r="E13" s="16">
        <f t="shared" si="0"/>
        <v>1.6999999999999886</v>
      </c>
    </row>
    <row r="14" spans="1:7" x14ac:dyDescent="0.25">
      <c r="A14" s="11" t="s">
        <v>59</v>
      </c>
      <c r="B14" s="16">
        <f t="shared" ref="B14:E17" si="1">$G6-C6</f>
        <v>6.7999999999999972</v>
      </c>
      <c r="C14" s="16">
        <f t="shared" si="1"/>
        <v>5.6000000000000014</v>
      </c>
      <c r="D14" s="16">
        <f t="shared" si="1"/>
        <v>6.5</v>
      </c>
      <c r="E14" s="16">
        <f t="shared" si="1"/>
        <v>4.8999999999999986</v>
      </c>
    </row>
    <row r="15" spans="1:7" x14ac:dyDescent="0.25">
      <c r="A15" s="11" t="s">
        <v>60</v>
      </c>
      <c r="B15" s="16">
        <f t="shared" si="1"/>
        <v>1.7000000000000028</v>
      </c>
      <c r="C15" s="16">
        <f t="shared" si="1"/>
        <v>1.6000000000000085</v>
      </c>
      <c r="D15" s="16">
        <f t="shared" si="1"/>
        <v>2</v>
      </c>
      <c r="E15" s="16">
        <f t="shared" si="1"/>
        <v>1.6000000000000085</v>
      </c>
    </row>
    <row r="16" spans="1:7" x14ac:dyDescent="0.25">
      <c r="A16" s="11" t="s">
        <v>61</v>
      </c>
      <c r="B16" s="16">
        <f t="shared" si="1"/>
        <v>0.79999999999999716</v>
      </c>
      <c r="C16" s="16">
        <f t="shared" si="1"/>
        <v>0.5</v>
      </c>
      <c r="D16" s="16">
        <f t="shared" si="1"/>
        <v>1.9000000000000057</v>
      </c>
      <c r="E16" s="16">
        <f t="shared" si="1"/>
        <v>0.70000000000000284</v>
      </c>
    </row>
    <row r="17" spans="1:11" x14ac:dyDescent="0.25">
      <c r="A17" s="11" t="s">
        <v>62</v>
      </c>
      <c r="B17" s="16">
        <f>$G9-C9</f>
        <v>4</v>
      </c>
      <c r="C17" s="16">
        <f t="shared" si="1"/>
        <v>3.6000000000000014</v>
      </c>
      <c r="D17" s="16">
        <f t="shared" si="1"/>
        <v>3.4000000000000057</v>
      </c>
      <c r="E17" s="16">
        <f t="shared" si="1"/>
        <v>0.90000000000000568</v>
      </c>
    </row>
    <row r="26" spans="1:11" x14ac:dyDescent="0.25">
      <c r="H26" s="11"/>
      <c r="I26" s="11"/>
      <c r="J26" s="11"/>
      <c r="K26" s="11"/>
    </row>
    <row r="27" spans="1:11" x14ac:dyDescent="0.25">
      <c r="H27" s="10"/>
      <c r="I27" s="10"/>
      <c r="J27" s="10"/>
      <c r="K27" s="10"/>
    </row>
    <row r="28" spans="1:11" x14ac:dyDescent="0.25">
      <c r="H28" s="10"/>
      <c r="I28" s="10"/>
      <c r="J28" s="10"/>
      <c r="K28" s="10"/>
    </row>
    <row r="29" spans="1:11" x14ac:dyDescent="0.25">
      <c r="H29" s="10"/>
      <c r="I29" s="10"/>
      <c r="J29" s="10"/>
      <c r="K29" s="10"/>
    </row>
    <row r="30" spans="1:11" x14ac:dyDescent="0.25">
      <c r="H30" s="10"/>
      <c r="I30" s="10"/>
      <c r="J30" s="10"/>
      <c r="K30" s="10"/>
    </row>
    <row r="31" spans="1:11" x14ac:dyDescent="0.25">
      <c r="H31" s="10"/>
      <c r="I31" s="10"/>
      <c r="J31" s="10"/>
      <c r="K31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8C8A-2035-40B1-A109-B24F753A65C7}">
  <dimension ref="A1:K31"/>
  <sheetViews>
    <sheetView topLeftCell="A3" workbookViewId="0">
      <selection activeCell="G31" sqref="G31"/>
    </sheetView>
  </sheetViews>
  <sheetFormatPr baseColWidth="10" defaultRowHeight="15" x14ac:dyDescent="0.25"/>
  <cols>
    <col min="1" max="1" width="19.85546875" customWidth="1"/>
    <col min="2" max="2" width="15" bestFit="1" customWidth="1"/>
  </cols>
  <sheetData>
    <row r="1" spans="1:7" x14ac:dyDescent="0.25">
      <c r="A1" s="1" t="s">
        <v>1</v>
      </c>
    </row>
    <row r="2" spans="1:7" ht="15.75" x14ac:dyDescent="0.3">
      <c r="A2" s="2" t="s">
        <v>68</v>
      </c>
    </row>
    <row r="4" spans="1:7" x14ac:dyDescent="0.25">
      <c r="A4" s="9"/>
      <c r="B4" s="9"/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</row>
    <row r="5" spans="1:7" x14ac:dyDescent="0.25">
      <c r="A5" s="11" t="s">
        <v>58</v>
      </c>
      <c r="B5" s="11" t="s">
        <v>55</v>
      </c>
      <c r="C5" s="10">
        <v>66.2</v>
      </c>
      <c r="D5" s="10">
        <v>66.5</v>
      </c>
      <c r="E5" s="10">
        <v>65.900000000000006</v>
      </c>
      <c r="F5" s="10">
        <v>66.400000000000006</v>
      </c>
      <c r="G5" s="10">
        <v>67.400000000000006</v>
      </c>
    </row>
    <row r="6" spans="1:7" x14ac:dyDescent="0.25">
      <c r="A6" s="9"/>
      <c r="B6" s="11" t="s">
        <v>59</v>
      </c>
      <c r="C6" s="10">
        <v>53.1</v>
      </c>
      <c r="D6" s="10">
        <v>53.8</v>
      </c>
      <c r="E6" s="10">
        <v>53.4</v>
      </c>
      <c r="F6" s="10">
        <v>55.3</v>
      </c>
      <c r="G6" s="10">
        <v>59.4</v>
      </c>
    </row>
    <row r="7" spans="1:7" x14ac:dyDescent="0.25">
      <c r="A7" s="9"/>
      <c r="B7" s="11" t="s">
        <v>60</v>
      </c>
      <c r="C7" s="10">
        <v>80.8</v>
      </c>
      <c r="D7" s="10">
        <v>82.2</v>
      </c>
      <c r="E7" s="10">
        <v>81.5</v>
      </c>
      <c r="F7" s="10">
        <v>81.599999999999994</v>
      </c>
      <c r="G7" s="10">
        <v>83.2</v>
      </c>
    </row>
    <row r="8" spans="1:7" x14ac:dyDescent="0.25">
      <c r="A8" s="9"/>
      <c r="B8" s="11" t="s">
        <v>61</v>
      </c>
      <c r="C8" s="10">
        <v>83.2</v>
      </c>
      <c r="D8" s="10">
        <v>82.3</v>
      </c>
      <c r="E8" s="10">
        <v>81.599999999999994</v>
      </c>
      <c r="F8" s="10">
        <v>80.599999999999994</v>
      </c>
      <c r="G8" s="10">
        <v>80.5</v>
      </c>
    </row>
    <row r="9" spans="1:7" x14ac:dyDescent="0.25">
      <c r="A9" s="9"/>
      <c r="B9" s="11" t="s">
        <v>62</v>
      </c>
      <c r="C9" s="10">
        <v>44</v>
      </c>
      <c r="D9" s="10">
        <v>44.4</v>
      </c>
      <c r="E9" s="10">
        <v>43.9</v>
      </c>
      <c r="F9" s="10">
        <v>45.6</v>
      </c>
      <c r="G9" s="10">
        <v>45.3</v>
      </c>
    </row>
    <row r="11" spans="1:7" x14ac:dyDescent="0.25">
      <c r="B11" s="11"/>
    </row>
    <row r="12" spans="1:7" x14ac:dyDescent="0.25">
      <c r="B12" t="s">
        <v>63</v>
      </c>
      <c r="C12" t="s">
        <v>64</v>
      </c>
      <c r="D12" t="s">
        <v>65</v>
      </c>
      <c r="E12" t="s">
        <v>66</v>
      </c>
    </row>
    <row r="13" spans="1:7" x14ac:dyDescent="0.25">
      <c r="A13" s="11" t="s">
        <v>55</v>
      </c>
      <c r="B13" s="16">
        <f>$G5-C5</f>
        <v>1.2000000000000028</v>
      </c>
      <c r="C13" s="16">
        <f>$G5-D5</f>
        <v>0.90000000000000568</v>
      </c>
      <c r="D13" s="16">
        <f t="shared" ref="D13:E13" si="0">$G5-E5</f>
        <v>1.5</v>
      </c>
      <c r="E13" s="16">
        <f t="shared" si="0"/>
        <v>1</v>
      </c>
    </row>
    <row r="14" spans="1:7" x14ac:dyDescent="0.25">
      <c r="A14" s="11" t="s">
        <v>59</v>
      </c>
      <c r="B14" s="16">
        <f t="shared" ref="B14:E17" si="1">$G6-C6</f>
        <v>6.2999999999999972</v>
      </c>
      <c r="C14" s="16">
        <f t="shared" si="1"/>
        <v>5.6000000000000014</v>
      </c>
      <c r="D14" s="16">
        <f t="shared" si="1"/>
        <v>6</v>
      </c>
      <c r="E14" s="16">
        <f t="shared" si="1"/>
        <v>4.1000000000000014</v>
      </c>
    </row>
    <row r="15" spans="1:7" x14ac:dyDescent="0.25">
      <c r="A15" s="11" t="s">
        <v>60</v>
      </c>
      <c r="B15" s="16">
        <f t="shared" si="1"/>
        <v>2.4000000000000057</v>
      </c>
      <c r="C15" s="16">
        <f t="shared" si="1"/>
        <v>1</v>
      </c>
      <c r="D15" s="16">
        <f t="shared" si="1"/>
        <v>1.7000000000000028</v>
      </c>
      <c r="E15" s="16">
        <f t="shared" si="1"/>
        <v>1.6000000000000085</v>
      </c>
    </row>
    <row r="16" spans="1:7" x14ac:dyDescent="0.25">
      <c r="A16" s="11" t="s">
        <v>61</v>
      </c>
      <c r="B16" s="16">
        <f t="shared" si="1"/>
        <v>-2.7000000000000028</v>
      </c>
      <c r="C16" s="16">
        <f t="shared" si="1"/>
        <v>-1.7999999999999972</v>
      </c>
      <c r="D16" s="16">
        <f t="shared" si="1"/>
        <v>-1.0999999999999943</v>
      </c>
      <c r="E16" s="16">
        <f t="shared" si="1"/>
        <v>-9.9999999999994316E-2</v>
      </c>
    </row>
    <row r="17" spans="1:11" x14ac:dyDescent="0.25">
      <c r="A17" s="11" t="s">
        <v>62</v>
      </c>
      <c r="B17" s="16">
        <f>$G9-C9</f>
        <v>1.2999999999999972</v>
      </c>
      <c r="C17" s="16">
        <f t="shared" si="1"/>
        <v>0.89999999999999858</v>
      </c>
      <c r="D17" s="16">
        <f t="shared" si="1"/>
        <v>1.3999999999999986</v>
      </c>
      <c r="E17" s="16">
        <f t="shared" si="1"/>
        <v>-0.30000000000000426</v>
      </c>
    </row>
    <row r="26" spans="1:11" x14ac:dyDescent="0.25">
      <c r="H26" s="11"/>
      <c r="I26" s="11"/>
      <c r="J26" s="11"/>
      <c r="K26" s="11"/>
    </row>
    <row r="27" spans="1:11" x14ac:dyDescent="0.25">
      <c r="H27" s="10"/>
      <c r="I27" s="10"/>
      <c r="J27" s="10"/>
      <c r="K27" s="10"/>
    </row>
    <row r="28" spans="1:11" x14ac:dyDescent="0.25">
      <c r="H28" s="10"/>
      <c r="I28" s="10"/>
      <c r="J28" s="10"/>
      <c r="K28" s="10"/>
    </row>
    <row r="29" spans="1:11" x14ac:dyDescent="0.25">
      <c r="H29" s="10"/>
      <c r="I29" s="10"/>
      <c r="J29" s="10"/>
      <c r="K29" s="10"/>
    </row>
    <row r="30" spans="1:11" x14ac:dyDescent="0.25">
      <c r="H30" s="10"/>
      <c r="I30" s="10"/>
      <c r="J30" s="10"/>
      <c r="K30" s="10"/>
    </row>
    <row r="31" spans="1:11" x14ac:dyDescent="0.25">
      <c r="H31" s="10"/>
      <c r="I31" s="10"/>
      <c r="J31" s="10"/>
      <c r="K31" s="1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6FB02-69E5-4409-BFA9-F4AD39D52860}">
  <dimension ref="A1:F28"/>
  <sheetViews>
    <sheetView workbookViewId="0">
      <selection activeCell="A3" sqref="A3"/>
    </sheetView>
  </sheetViews>
  <sheetFormatPr baseColWidth="10" defaultRowHeight="15" x14ac:dyDescent="0.25"/>
  <cols>
    <col min="3" max="3" width="23.28515625" bestFit="1" customWidth="1"/>
    <col min="5" max="5" width="21.5703125" customWidth="1"/>
  </cols>
  <sheetData>
    <row r="1" spans="1:6" ht="16.5" x14ac:dyDescent="0.3">
      <c r="A1" s="3" t="s">
        <v>4</v>
      </c>
    </row>
    <row r="2" spans="1:6" x14ac:dyDescent="0.25">
      <c r="A2" t="s">
        <v>5</v>
      </c>
    </row>
    <row r="3" spans="1:6" x14ac:dyDescent="0.25">
      <c r="A3" s="6" t="s">
        <v>74</v>
      </c>
    </row>
    <row r="4" spans="1:6" x14ac:dyDescent="0.25">
      <c r="A4" s="5" t="s">
        <v>8</v>
      </c>
    </row>
    <row r="5" spans="1:6" x14ac:dyDescent="0.25">
      <c r="A5" s="17"/>
    </row>
    <row r="6" spans="1:6" x14ac:dyDescent="0.25">
      <c r="B6" t="s">
        <v>73</v>
      </c>
      <c r="C6" t="s">
        <v>72</v>
      </c>
      <c r="D6" t="s">
        <v>71</v>
      </c>
      <c r="E6" t="s">
        <v>70</v>
      </c>
      <c r="F6" t="s">
        <v>69</v>
      </c>
    </row>
    <row r="7" spans="1:6" x14ac:dyDescent="0.25">
      <c r="A7">
        <v>2001</v>
      </c>
      <c r="B7">
        <v>277.13900000000001</v>
      </c>
      <c r="C7">
        <v>90.968999999999994</v>
      </c>
      <c r="D7">
        <v>128.20599999999999</v>
      </c>
      <c r="E7">
        <v>8.1769999999999996</v>
      </c>
      <c r="F7">
        <v>17.05</v>
      </c>
    </row>
    <row r="8" spans="1:6" x14ac:dyDescent="0.25">
      <c r="A8">
        <v>2002</v>
      </c>
      <c r="B8">
        <v>283.15300000000002</v>
      </c>
      <c r="C8">
        <v>102.86199999999999</v>
      </c>
      <c r="D8">
        <v>133.595</v>
      </c>
      <c r="E8">
        <v>9.3260000000000005</v>
      </c>
      <c r="F8">
        <v>17.690000000000001</v>
      </c>
    </row>
    <row r="9" spans="1:6" x14ac:dyDescent="0.25">
      <c r="A9">
        <v>2003</v>
      </c>
      <c r="B9">
        <v>291.49900000000002</v>
      </c>
      <c r="C9">
        <v>116.97</v>
      </c>
      <c r="D9">
        <v>139.80500000000001</v>
      </c>
      <c r="E9">
        <v>9.9410000000000007</v>
      </c>
      <c r="F9">
        <v>18.53</v>
      </c>
    </row>
    <row r="10" spans="1:6" x14ac:dyDescent="0.25">
      <c r="A10">
        <v>2004</v>
      </c>
      <c r="B10">
        <v>292.06799999999998</v>
      </c>
      <c r="C10">
        <v>124.5</v>
      </c>
      <c r="D10">
        <v>115.089</v>
      </c>
      <c r="E10">
        <v>10.303000000000001</v>
      </c>
      <c r="F10">
        <v>17.91</v>
      </c>
    </row>
    <row r="11" spans="1:6" x14ac:dyDescent="0.25">
      <c r="A11">
        <v>2005</v>
      </c>
      <c r="B11">
        <v>290.44</v>
      </c>
      <c r="C11">
        <v>132.59399999999999</v>
      </c>
      <c r="D11">
        <v>122.50700000000001</v>
      </c>
      <c r="E11">
        <v>10.506</v>
      </c>
      <c r="F11">
        <v>18.21</v>
      </c>
    </row>
    <row r="12" spans="1:6" x14ac:dyDescent="0.25">
      <c r="A12">
        <v>2006</v>
      </c>
      <c r="B12">
        <v>286.96100000000001</v>
      </c>
      <c r="C12">
        <v>138.83799999999999</v>
      </c>
      <c r="D12">
        <v>121.262</v>
      </c>
      <c r="E12">
        <v>10.772</v>
      </c>
      <c r="F12">
        <v>18.059999999999999</v>
      </c>
    </row>
    <row r="13" spans="1:6" x14ac:dyDescent="0.25">
      <c r="A13">
        <v>2007</v>
      </c>
      <c r="B13">
        <v>284.37700000000001</v>
      </c>
      <c r="C13">
        <v>140.95500000000001</v>
      </c>
      <c r="D13">
        <v>125.66200000000001</v>
      </c>
      <c r="E13">
        <v>10.868</v>
      </c>
      <c r="F13">
        <v>17.899999999999999</v>
      </c>
    </row>
    <row r="14" spans="1:6" x14ac:dyDescent="0.25">
      <c r="A14">
        <v>2008</v>
      </c>
      <c r="B14">
        <v>284.70400000000001</v>
      </c>
      <c r="C14">
        <v>143.732</v>
      </c>
      <c r="D14">
        <v>131.637</v>
      </c>
      <c r="E14">
        <v>10.913</v>
      </c>
      <c r="F14">
        <v>17.88</v>
      </c>
    </row>
    <row r="15" spans="1:6" x14ac:dyDescent="0.25">
      <c r="A15">
        <v>2009</v>
      </c>
      <c r="B15">
        <v>285.85399999999998</v>
      </c>
      <c r="C15">
        <v>158.48599999999999</v>
      </c>
      <c r="D15">
        <v>131.03399999999999</v>
      </c>
      <c r="E15">
        <v>10.723000000000001</v>
      </c>
      <c r="F15">
        <v>18.09</v>
      </c>
    </row>
    <row r="16" spans="1:6" x14ac:dyDescent="0.25">
      <c r="A16">
        <v>2010</v>
      </c>
      <c r="B16">
        <v>290.70999999999998</v>
      </c>
      <c r="C16">
        <v>173.23099999999999</v>
      </c>
      <c r="D16">
        <v>128.452</v>
      </c>
      <c r="E16">
        <v>10.567</v>
      </c>
      <c r="F16">
        <v>18.350000000000001</v>
      </c>
    </row>
    <row r="17" spans="1:6" x14ac:dyDescent="0.25">
      <c r="A17">
        <v>2011</v>
      </c>
      <c r="B17">
        <v>296.45</v>
      </c>
      <c r="C17">
        <v>171.64400000000001</v>
      </c>
      <c r="D17">
        <v>122.233</v>
      </c>
      <c r="E17">
        <v>9.9339999999999993</v>
      </c>
      <c r="F17">
        <v>18.010000000000002</v>
      </c>
    </row>
    <row r="18" spans="1:6" x14ac:dyDescent="0.25">
      <c r="A18">
        <v>2012</v>
      </c>
      <c r="B18">
        <v>300.04300000000001</v>
      </c>
      <c r="C18">
        <v>166.065</v>
      </c>
      <c r="D18">
        <v>122.901</v>
      </c>
      <c r="E18">
        <v>9.8870000000000005</v>
      </c>
      <c r="F18">
        <v>17.75</v>
      </c>
    </row>
    <row r="19" spans="1:6" x14ac:dyDescent="0.25">
      <c r="A19">
        <v>2013</v>
      </c>
      <c r="B19">
        <v>296.31799999999998</v>
      </c>
      <c r="C19">
        <v>162.21100000000001</v>
      </c>
      <c r="D19">
        <v>124.248</v>
      </c>
      <c r="E19">
        <v>9.8870000000000005</v>
      </c>
      <c r="F19">
        <v>17.420000000000002</v>
      </c>
    </row>
    <row r="20" spans="1:6" x14ac:dyDescent="0.25">
      <c r="A20">
        <v>2014</v>
      </c>
      <c r="B20">
        <v>302.22699999999998</v>
      </c>
      <c r="C20">
        <v>150.21899999999999</v>
      </c>
      <c r="D20">
        <v>127.355</v>
      </c>
      <c r="E20">
        <v>10.175000000000001</v>
      </c>
      <c r="F20">
        <v>17.11</v>
      </c>
    </row>
    <row r="21" spans="1:6" x14ac:dyDescent="0.25">
      <c r="A21">
        <v>2015</v>
      </c>
      <c r="B21">
        <v>305.87900000000002</v>
      </c>
      <c r="C21">
        <v>147.59100000000001</v>
      </c>
      <c r="D21">
        <v>128.02600000000001</v>
      </c>
      <c r="E21">
        <v>9.3930000000000007</v>
      </c>
      <c r="F21">
        <v>17.04</v>
      </c>
    </row>
    <row r="22" spans="1:6" x14ac:dyDescent="0.25">
      <c r="A22">
        <v>2016</v>
      </c>
      <c r="B22">
        <v>309.10500000000002</v>
      </c>
      <c r="C22">
        <v>145.21</v>
      </c>
      <c r="D22">
        <v>128.81399999999999</v>
      </c>
      <c r="E22">
        <v>9.7759999999999998</v>
      </c>
      <c r="F22">
        <v>17</v>
      </c>
    </row>
    <row r="23" spans="1:6" x14ac:dyDescent="0.25">
      <c r="A23">
        <v>2017</v>
      </c>
      <c r="B23">
        <v>316.99</v>
      </c>
      <c r="C23">
        <v>139.60300000000001</v>
      </c>
      <c r="D23">
        <v>124.568</v>
      </c>
      <c r="E23">
        <v>9.4909999999999997</v>
      </c>
      <c r="F23">
        <v>16.829999999999998</v>
      </c>
    </row>
    <row r="24" spans="1:6" x14ac:dyDescent="0.25">
      <c r="A24">
        <v>2018</v>
      </c>
      <c r="B24">
        <v>330.48700000000002</v>
      </c>
      <c r="C24">
        <v>122.956</v>
      </c>
      <c r="D24">
        <v>123.154</v>
      </c>
      <c r="E24">
        <v>9.4139999999999997</v>
      </c>
      <c r="F24">
        <v>16.579999999999998</v>
      </c>
    </row>
    <row r="25" spans="1:6" x14ac:dyDescent="0.25">
      <c r="A25">
        <v>2019</v>
      </c>
      <c r="B25">
        <v>338.97500000000002</v>
      </c>
      <c r="C25">
        <v>113.226</v>
      </c>
      <c r="D25">
        <v>124.732</v>
      </c>
      <c r="E25">
        <v>15.401</v>
      </c>
      <c r="F25">
        <v>16.54</v>
      </c>
    </row>
    <row r="26" spans="1:6" x14ac:dyDescent="0.25">
      <c r="A26">
        <v>2020</v>
      </c>
      <c r="B26">
        <v>348.233</v>
      </c>
      <c r="C26">
        <v>123.49</v>
      </c>
      <c r="D26">
        <v>135.48599999999999</v>
      </c>
      <c r="E26">
        <v>10.561999999999999</v>
      </c>
      <c r="F26">
        <v>17.34</v>
      </c>
    </row>
    <row r="27" spans="1:6" x14ac:dyDescent="0.25">
      <c r="A27">
        <v>2021</v>
      </c>
      <c r="B27">
        <v>351.61099999999999</v>
      </c>
      <c r="C27">
        <v>131.44399999999999</v>
      </c>
      <c r="D27">
        <v>133.30699999999999</v>
      </c>
      <c r="E27">
        <v>10.387</v>
      </c>
      <c r="F27">
        <v>17.52</v>
      </c>
    </row>
    <row r="28" spans="1:6" x14ac:dyDescent="0.25">
      <c r="A28">
        <v>2022</v>
      </c>
      <c r="B28">
        <v>355.13299999999998</v>
      </c>
      <c r="C28">
        <v>138.26599999999999</v>
      </c>
      <c r="D28">
        <v>147.51599999999999</v>
      </c>
      <c r="E28">
        <v>10.894</v>
      </c>
      <c r="F28">
        <v>18.010000000000002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F27E-DFCA-4A6D-9237-618E15269A19}">
  <dimension ref="A1:F29"/>
  <sheetViews>
    <sheetView workbookViewId="0">
      <selection activeCell="J29" sqref="J29"/>
    </sheetView>
  </sheetViews>
  <sheetFormatPr baseColWidth="10" defaultRowHeight="15" x14ac:dyDescent="0.25"/>
  <cols>
    <col min="3" max="3" width="14.5703125" customWidth="1"/>
    <col min="4" max="4" width="27.140625" customWidth="1"/>
    <col min="5" max="5" width="23.28515625" customWidth="1"/>
    <col min="6" max="6" width="16.42578125" customWidth="1"/>
  </cols>
  <sheetData>
    <row r="1" spans="1:6" ht="16.5" x14ac:dyDescent="0.3">
      <c r="A1" s="3" t="s">
        <v>4</v>
      </c>
    </row>
    <row r="2" spans="1:6" x14ac:dyDescent="0.25">
      <c r="A2" t="s">
        <v>6</v>
      </c>
      <c r="B2" s="17"/>
    </row>
    <row r="3" spans="1:6" x14ac:dyDescent="0.25">
      <c r="A3" s="6" t="s">
        <v>75</v>
      </c>
      <c r="B3" s="17"/>
    </row>
    <row r="4" spans="1:6" x14ac:dyDescent="0.25">
      <c r="C4" s="20" t="s">
        <v>73</v>
      </c>
      <c r="D4" s="20" t="s">
        <v>72</v>
      </c>
      <c r="E4" s="20" t="s">
        <v>77</v>
      </c>
      <c r="F4" s="19" t="s">
        <v>76</v>
      </c>
    </row>
    <row r="5" spans="1:6" x14ac:dyDescent="0.25">
      <c r="B5">
        <v>2001</v>
      </c>
      <c r="C5" s="16">
        <v>258.16800000000001</v>
      </c>
      <c r="D5" s="16">
        <v>84.221999999999994</v>
      </c>
      <c r="E5" s="16">
        <v>109.46299999999999</v>
      </c>
      <c r="F5" s="16">
        <v>15.921952821507407</v>
      </c>
    </row>
    <row r="6" spans="1:6" x14ac:dyDescent="0.25">
      <c r="B6">
        <v>2002</v>
      </c>
      <c r="C6" s="16"/>
      <c r="D6" s="16"/>
      <c r="E6" s="16"/>
      <c r="F6" s="16"/>
    </row>
    <row r="7" spans="1:6" x14ac:dyDescent="0.25">
      <c r="B7">
        <v>2003</v>
      </c>
      <c r="C7" s="16"/>
      <c r="D7" s="16"/>
      <c r="E7" s="16"/>
      <c r="F7" s="16"/>
    </row>
    <row r="8" spans="1:6" x14ac:dyDescent="0.25">
      <c r="B8">
        <v>2004</v>
      </c>
      <c r="C8" s="16"/>
      <c r="D8" s="16"/>
      <c r="E8" s="16"/>
      <c r="F8" s="16"/>
    </row>
    <row r="9" spans="1:6" x14ac:dyDescent="0.25">
      <c r="B9">
        <v>2005</v>
      </c>
      <c r="C9" s="16">
        <v>278.05068750000004</v>
      </c>
      <c r="D9" s="16">
        <v>114.00976249999999</v>
      </c>
      <c r="E9" s="16">
        <v>93.974070000000012</v>
      </c>
      <c r="F9" s="16">
        <v>16.600455250520138</v>
      </c>
    </row>
    <row r="10" spans="1:6" x14ac:dyDescent="0.25">
      <c r="B10">
        <v>2006</v>
      </c>
      <c r="C10" s="16"/>
      <c r="D10" s="16"/>
      <c r="E10" s="16"/>
      <c r="F10" s="16"/>
    </row>
    <row r="11" spans="1:6" x14ac:dyDescent="0.25">
      <c r="B11">
        <v>2007</v>
      </c>
      <c r="C11" s="16"/>
      <c r="D11" s="16"/>
      <c r="E11" s="16"/>
      <c r="F11" s="16"/>
    </row>
    <row r="12" spans="1:6" x14ac:dyDescent="0.25">
      <c r="B12">
        <v>2008</v>
      </c>
      <c r="C12" s="16"/>
      <c r="D12" s="16"/>
      <c r="E12" s="16"/>
      <c r="F12" s="16"/>
    </row>
    <row r="13" spans="1:6" x14ac:dyDescent="0.25">
      <c r="B13">
        <v>2009</v>
      </c>
      <c r="C13" s="16">
        <v>272.745</v>
      </c>
      <c r="D13" s="16">
        <v>132.553</v>
      </c>
      <c r="E13" s="16">
        <v>118.839</v>
      </c>
      <c r="F13" s="16">
        <v>16.899312709846129</v>
      </c>
    </row>
    <row r="14" spans="1:6" x14ac:dyDescent="0.25">
      <c r="B14">
        <v>2010</v>
      </c>
      <c r="C14" s="16">
        <v>276.697</v>
      </c>
      <c r="D14" s="16">
        <v>142.96799999999999</v>
      </c>
      <c r="E14" s="16">
        <v>105.991</v>
      </c>
      <c r="F14" s="16">
        <v>16.706601233092965</v>
      </c>
    </row>
    <row r="15" spans="1:6" x14ac:dyDescent="0.25">
      <c r="B15">
        <v>2011</v>
      </c>
      <c r="C15" s="16">
        <v>279.70718000000005</v>
      </c>
      <c r="D15" s="16">
        <v>148.8485125</v>
      </c>
      <c r="E15" s="16">
        <v>106.04688499999999</v>
      </c>
      <c r="F15" s="16">
        <v>16.753612382320231</v>
      </c>
    </row>
    <row r="16" spans="1:6" x14ac:dyDescent="0.25">
      <c r="B16">
        <v>2012</v>
      </c>
      <c r="C16" s="16">
        <v>286.0629725</v>
      </c>
      <c r="D16" s="16">
        <v>142.89497000000003</v>
      </c>
      <c r="E16" s="16">
        <v>103.9254925</v>
      </c>
      <c r="F16" s="16">
        <v>16.476998582297117</v>
      </c>
    </row>
    <row r="17" spans="2:6" x14ac:dyDescent="0.25">
      <c r="B17">
        <v>2013</v>
      </c>
      <c r="C17" s="16">
        <v>283.10038500000002</v>
      </c>
      <c r="D17" s="16">
        <v>139.557885</v>
      </c>
      <c r="E17" s="16">
        <v>105.57759750000001</v>
      </c>
      <c r="F17" s="16">
        <v>16.153164767147391</v>
      </c>
    </row>
    <row r="18" spans="2:6" x14ac:dyDescent="0.25">
      <c r="B18">
        <v>2014</v>
      </c>
      <c r="C18" s="16">
        <v>284.84765499999997</v>
      </c>
      <c r="D18" s="16">
        <v>131.1367175</v>
      </c>
      <c r="E18" s="16">
        <v>106.21709</v>
      </c>
      <c r="F18" s="16">
        <v>15.817983515659668</v>
      </c>
    </row>
    <row r="19" spans="2:6" x14ac:dyDescent="0.25">
      <c r="B19">
        <v>2015</v>
      </c>
      <c r="C19" s="16">
        <v>288.7620225</v>
      </c>
      <c r="D19" s="16">
        <v>131.27382249999999</v>
      </c>
      <c r="E19" s="16">
        <v>108.54939499999998</v>
      </c>
      <c r="F19" s="16">
        <v>15.874994293732234</v>
      </c>
    </row>
    <row r="20" spans="2:6" x14ac:dyDescent="0.25">
      <c r="B20">
        <v>2016</v>
      </c>
      <c r="C20" s="16">
        <v>294.22031750000002</v>
      </c>
      <c r="D20" s="16">
        <v>128.40107999999998</v>
      </c>
      <c r="E20" s="16">
        <v>108.88433750000002</v>
      </c>
      <c r="F20" s="16">
        <v>15.858384661183972</v>
      </c>
    </row>
    <row r="21" spans="2:6" x14ac:dyDescent="0.25">
      <c r="B21">
        <v>2017</v>
      </c>
      <c r="C21" s="16">
        <v>299.37646664428718</v>
      </c>
      <c r="D21" s="16">
        <v>123.40439488220215</v>
      </c>
      <c r="E21" s="16">
        <v>113.1031501159668</v>
      </c>
      <c r="F21" s="16">
        <v>15.898024522950935</v>
      </c>
    </row>
    <row r="22" spans="2:6" x14ac:dyDescent="0.25">
      <c r="B22">
        <v>2018</v>
      </c>
      <c r="C22" s="16">
        <v>309.22784999999999</v>
      </c>
      <c r="D22" s="16">
        <v>112.21062731594475</v>
      </c>
      <c r="E22" s="16">
        <v>114.62662386108094</v>
      </c>
      <c r="F22" s="16">
        <v>15.812516451855208</v>
      </c>
    </row>
    <row r="23" spans="2:6" x14ac:dyDescent="0.25">
      <c r="B23">
        <v>2019</v>
      </c>
      <c r="C23" s="16">
        <v>320.99617749999999</v>
      </c>
      <c r="D23" s="16">
        <v>103.38210199999999</v>
      </c>
      <c r="E23" s="16">
        <v>109.25688149999999</v>
      </c>
      <c r="F23" s="16">
        <v>15.596289666209953</v>
      </c>
    </row>
    <row r="24" spans="2:6" x14ac:dyDescent="0.25">
      <c r="B24">
        <v>2020</v>
      </c>
      <c r="C24" s="16">
        <v>330.5514</v>
      </c>
      <c r="D24" s="16">
        <v>105.54349999999999</v>
      </c>
      <c r="E24" s="16">
        <v>115.2578</v>
      </c>
      <c r="F24" s="16">
        <v>16.094190911460636</v>
      </c>
    </row>
    <row r="25" spans="2:6" x14ac:dyDescent="0.25">
      <c r="B25">
        <v>2021</v>
      </c>
      <c r="C25" s="16">
        <v>334.63430700000004</v>
      </c>
      <c r="D25" s="16">
        <v>114.52373550000004</v>
      </c>
      <c r="E25" s="16">
        <v>116.1007975</v>
      </c>
      <c r="F25" s="16">
        <v>16.44196593097595</v>
      </c>
    </row>
    <row r="26" spans="2:6" x14ac:dyDescent="0.25">
      <c r="B26">
        <v>2022</v>
      </c>
      <c r="C26" s="18">
        <v>339.65300000000002</v>
      </c>
      <c r="D26" s="18">
        <v>119.94799999999999</v>
      </c>
      <c r="E26" s="18">
        <v>122.49</v>
      </c>
      <c r="F26" s="16">
        <v>16.8</v>
      </c>
    </row>
    <row r="28" spans="2:6" x14ac:dyDescent="0.25">
      <c r="F28" s="16"/>
    </row>
    <row r="29" spans="2:6" x14ac:dyDescent="0.25">
      <c r="F29" s="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A2F8-17CC-41CA-89FE-5E613EAFA78A}">
  <dimension ref="A1:J54"/>
  <sheetViews>
    <sheetView workbookViewId="0">
      <selection activeCell="E33" sqref="E33"/>
    </sheetView>
  </sheetViews>
  <sheetFormatPr baseColWidth="10" defaultRowHeight="15" x14ac:dyDescent="0.25"/>
  <sheetData>
    <row r="1" spans="1:10" ht="16.5" x14ac:dyDescent="0.3">
      <c r="A1" s="3" t="s">
        <v>4</v>
      </c>
    </row>
    <row r="2" spans="1:10" x14ac:dyDescent="0.25">
      <c r="A2" t="s">
        <v>7</v>
      </c>
    </row>
    <row r="3" spans="1:10" x14ac:dyDescent="0.25">
      <c r="A3" s="6" t="s">
        <v>75</v>
      </c>
    </row>
    <row r="5" spans="1:10" ht="105" x14ac:dyDescent="0.25">
      <c r="B5" s="4" t="s">
        <v>80</v>
      </c>
      <c r="C5" s="4" t="s">
        <v>79</v>
      </c>
      <c r="D5" s="4" t="s">
        <v>78</v>
      </c>
      <c r="H5" s="4" t="s">
        <v>80</v>
      </c>
      <c r="I5" s="4" t="s">
        <v>79</v>
      </c>
      <c r="J5" s="4" t="s">
        <v>78</v>
      </c>
    </row>
    <row r="6" spans="1:10" x14ac:dyDescent="0.25">
      <c r="A6">
        <v>18</v>
      </c>
      <c r="B6" s="21">
        <v>697.3599999999999</v>
      </c>
      <c r="C6" s="21">
        <v>1112.69</v>
      </c>
      <c r="D6" s="21">
        <v>942.59411038074381</v>
      </c>
      <c r="G6">
        <v>18</v>
      </c>
      <c r="H6" s="16">
        <f t="shared" ref="H6:H37" si="0">B6/1000</f>
        <v>0.69735999999999987</v>
      </c>
      <c r="I6" s="16">
        <f t="shared" ref="I6:I37" si="1">C6/1000</f>
        <v>1.11269</v>
      </c>
      <c r="J6" s="16">
        <f t="shared" ref="J6:J37" si="2">D6/1000</f>
        <v>0.94259411038074381</v>
      </c>
    </row>
    <row r="7" spans="1:10" x14ac:dyDescent="0.25">
      <c r="A7">
        <v>19</v>
      </c>
      <c r="B7" s="21">
        <v>1568.15</v>
      </c>
      <c r="C7" s="21">
        <v>2298.4775</v>
      </c>
      <c r="D7" s="21">
        <v>1961.8021290572788</v>
      </c>
      <c r="G7">
        <v>19</v>
      </c>
      <c r="H7" s="16">
        <f t="shared" si="0"/>
        <v>1.5681500000000002</v>
      </c>
      <c r="I7" s="16">
        <f t="shared" si="1"/>
        <v>2.2984775000000002</v>
      </c>
      <c r="J7" s="16">
        <f t="shared" si="2"/>
        <v>1.9618021290572787</v>
      </c>
    </row>
    <row r="8" spans="1:10" x14ac:dyDescent="0.25">
      <c r="A8">
        <v>20</v>
      </c>
      <c r="B8" s="21">
        <v>2229.91</v>
      </c>
      <c r="C8" s="21">
        <v>3139.9250000000002</v>
      </c>
      <c r="D8" s="21">
        <v>2595.4126599214464</v>
      </c>
      <c r="G8">
        <v>20</v>
      </c>
      <c r="H8" s="16">
        <f t="shared" si="0"/>
        <v>2.2299099999999998</v>
      </c>
      <c r="I8" s="16">
        <f t="shared" si="1"/>
        <v>3.1399250000000003</v>
      </c>
      <c r="J8" s="16">
        <f t="shared" si="2"/>
        <v>2.5954126599214464</v>
      </c>
    </row>
    <row r="9" spans="1:10" x14ac:dyDescent="0.25">
      <c r="A9">
        <v>21</v>
      </c>
      <c r="B9" s="21">
        <v>2683.96</v>
      </c>
      <c r="C9" s="21">
        <v>3878.587</v>
      </c>
      <c r="D9" s="21">
        <v>3155.7874562719758</v>
      </c>
      <c r="G9">
        <v>21</v>
      </c>
      <c r="H9" s="16">
        <f t="shared" si="0"/>
        <v>2.6839599999999999</v>
      </c>
      <c r="I9" s="16">
        <f t="shared" si="1"/>
        <v>3.878587</v>
      </c>
      <c r="J9" s="16">
        <f t="shared" si="2"/>
        <v>3.1557874562719759</v>
      </c>
    </row>
    <row r="10" spans="1:10" x14ac:dyDescent="0.25">
      <c r="A10">
        <v>22</v>
      </c>
      <c r="B10" s="21">
        <v>3149.76</v>
      </c>
      <c r="C10" s="21">
        <v>4589.1185000000005</v>
      </c>
      <c r="D10" s="21">
        <v>3768.9943390467574</v>
      </c>
      <c r="G10">
        <v>22</v>
      </c>
      <c r="H10" s="16">
        <f t="shared" si="0"/>
        <v>3.1497600000000001</v>
      </c>
      <c r="I10" s="16">
        <f t="shared" si="1"/>
        <v>4.5891185000000005</v>
      </c>
      <c r="J10" s="16">
        <f t="shared" si="2"/>
        <v>3.7689943390467575</v>
      </c>
    </row>
    <row r="11" spans="1:10" x14ac:dyDescent="0.25">
      <c r="A11">
        <v>23</v>
      </c>
      <c r="B11" s="21">
        <v>3490.12</v>
      </c>
      <c r="C11" s="21">
        <v>5156.3644999999997</v>
      </c>
      <c r="D11" s="21">
        <v>4175.2596553709482</v>
      </c>
      <c r="G11">
        <v>23</v>
      </c>
      <c r="H11" s="16">
        <f t="shared" si="0"/>
        <v>3.4901200000000001</v>
      </c>
      <c r="I11" s="16">
        <f t="shared" si="1"/>
        <v>5.1563644999999996</v>
      </c>
      <c r="J11" s="16">
        <f t="shared" si="2"/>
        <v>4.1752596553709482</v>
      </c>
    </row>
    <row r="12" spans="1:10" x14ac:dyDescent="0.25">
      <c r="A12">
        <v>24</v>
      </c>
      <c r="B12" s="21">
        <v>3860.69</v>
      </c>
      <c r="C12" s="21">
        <v>5833.4400000000005</v>
      </c>
      <c r="D12" s="21">
        <v>4658.8975105527497</v>
      </c>
      <c r="G12">
        <v>24</v>
      </c>
      <c r="H12" s="16">
        <f t="shared" si="0"/>
        <v>3.86069</v>
      </c>
      <c r="I12" s="16">
        <f t="shared" si="1"/>
        <v>5.8334400000000004</v>
      </c>
      <c r="J12" s="16">
        <f t="shared" si="2"/>
        <v>4.6588975105527499</v>
      </c>
    </row>
    <row r="13" spans="1:10" x14ac:dyDescent="0.25">
      <c r="A13">
        <v>25</v>
      </c>
      <c r="B13" s="21">
        <v>4253.1500000000005</v>
      </c>
      <c r="C13" s="21">
        <v>6437.8249999999998</v>
      </c>
      <c r="D13" s="21">
        <v>5299.6000927568966</v>
      </c>
      <c r="G13">
        <v>25</v>
      </c>
      <c r="H13" s="16">
        <f t="shared" si="0"/>
        <v>4.2531500000000007</v>
      </c>
      <c r="I13" s="16">
        <f t="shared" si="1"/>
        <v>6.4378250000000001</v>
      </c>
      <c r="J13" s="16">
        <f t="shared" si="2"/>
        <v>5.2996000927568963</v>
      </c>
    </row>
    <row r="14" spans="1:10" x14ac:dyDescent="0.25">
      <c r="A14">
        <v>26</v>
      </c>
      <c r="B14" s="21">
        <v>4907.0999999999995</v>
      </c>
      <c r="C14" s="21">
        <v>6775.3949999999995</v>
      </c>
      <c r="D14" s="21">
        <v>5837.3582942366229</v>
      </c>
      <c r="G14">
        <v>26</v>
      </c>
      <c r="H14" s="16">
        <f t="shared" si="0"/>
        <v>4.9070999999999998</v>
      </c>
      <c r="I14" s="16">
        <f t="shared" si="1"/>
        <v>6.7753949999999996</v>
      </c>
      <c r="J14" s="16">
        <f t="shared" si="2"/>
        <v>5.8373582942366227</v>
      </c>
    </row>
    <row r="15" spans="1:10" x14ac:dyDescent="0.25">
      <c r="A15">
        <v>27</v>
      </c>
      <c r="B15" s="21">
        <v>5452.1600000000008</v>
      </c>
      <c r="C15" s="21">
        <v>7172.2995000000001</v>
      </c>
      <c r="D15" s="21">
        <v>6356.8546946208726</v>
      </c>
      <c r="G15">
        <v>27</v>
      </c>
      <c r="H15" s="16">
        <f t="shared" si="0"/>
        <v>5.452160000000001</v>
      </c>
      <c r="I15" s="16">
        <f t="shared" si="1"/>
        <v>7.1722995000000003</v>
      </c>
      <c r="J15" s="16">
        <f t="shared" si="2"/>
        <v>6.3568546946208722</v>
      </c>
    </row>
    <row r="16" spans="1:10" x14ac:dyDescent="0.25">
      <c r="A16">
        <v>28</v>
      </c>
      <c r="B16" s="21">
        <v>6002.49</v>
      </c>
      <c r="C16" s="21">
        <v>7746.1330000000007</v>
      </c>
      <c r="D16" s="21">
        <v>6949.0146020761013</v>
      </c>
      <c r="G16">
        <v>28</v>
      </c>
      <c r="H16" s="16">
        <f t="shared" si="0"/>
        <v>6.0024899999999999</v>
      </c>
      <c r="I16" s="16">
        <f t="shared" si="1"/>
        <v>7.7461330000000004</v>
      </c>
      <c r="J16" s="16">
        <f t="shared" si="2"/>
        <v>6.949014602076101</v>
      </c>
    </row>
    <row r="17" spans="1:10" x14ac:dyDescent="0.25">
      <c r="A17">
        <v>29</v>
      </c>
      <c r="B17" s="21">
        <v>6424.2199999999993</v>
      </c>
      <c r="C17" s="21">
        <v>8130.0839999999998</v>
      </c>
      <c r="D17" s="21">
        <v>7342.9681304330716</v>
      </c>
      <c r="G17">
        <v>29</v>
      </c>
      <c r="H17" s="16">
        <f t="shared" si="0"/>
        <v>6.4242199999999992</v>
      </c>
      <c r="I17" s="16">
        <f t="shared" si="1"/>
        <v>8.1300840000000001</v>
      </c>
      <c r="J17" s="16">
        <f t="shared" si="2"/>
        <v>7.3429681304330714</v>
      </c>
    </row>
    <row r="18" spans="1:10" x14ac:dyDescent="0.25">
      <c r="A18">
        <v>30</v>
      </c>
      <c r="B18" s="21">
        <v>6716.32</v>
      </c>
      <c r="C18" s="21">
        <v>8573.3490000000002</v>
      </c>
      <c r="D18" s="21">
        <v>7623.1069329423563</v>
      </c>
      <c r="G18">
        <v>30</v>
      </c>
      <c r="H18" s="16">
        <f t="shared" si="0"/>
        <v>6.7163199999999996</v>
      </c>
      <c r="I18" s="16">
        <f t="shared" si="1"/>
        <v>8.5733490000000003</v>
      </c>
      <c r="J18" s="16">
        <f t="shared" si="2"/>
        <v>7.6231069329423562</v>
      </c>
    </row>
    <row r="19" spans="1:10" x14ac:dyDescent="0.25">
      <c r="A19">
        <v>31</v>
      </c>
      <c r="B19" s="21">
        <v>7003.07</v>
      </c>
      <c r="C19" s="21">
        <v>8862.9449999999997</v>
      </c>
      <c r="D19" s="21">
        <v>7979.6523105660444</v>
      </c>
      <c r="G19">
        <v>31</v>
      </c>
      <c r="H19" s="16">
        <f t="shared" si="0"/>
        <v>7.0030700000000001</v>
      </c>
      <c r="I19" s="16">
        <f t="shared" si="1"/>
        <v>8.8629449999999999</v>
      </c>
      <c r="J19" s="16">
        <f t="shared" si="2"/>
        <v>7.9796523105660446</v>
      </c>
    </row>
    <row r="20" spans="1:10" x14ac:dyDescent="0.25">
      <c r="A20">
        <v>32</v>
      </c>
      <c r="B20" s="21">
        <v>7564.21</v>
      </c>
      <c r="C20" s="21">
        <v>8865.8395</v>
      </c>
      <c r="D20" s="21">
        <v>8183.7770137126445</v>
      </c>
      <c r="G20">
        <v>32</v>
      </c>
      <c r="H20" s="16">
        <f t="shared" si="0"/>
        <v>7.5642100000000001</v>
      </c>
      <c r="I20" s="16">
        <f t="shared" si="1"/>
        <v>8.8658394999999999</v>
      </c>
      <c r="J20" s="16">
        <f t="shared" si="2"/>
        <v>8.1837770137126444</v>
      </c>
    </row>
    <row r="21" spans="1:10" x14ac:dyDescent="0.25">
      <c r="A21">
        <v>33</v>
      </c>
      <c r="B21" s="21">
        <v>7603.3499999999995</v>
      </c>
      <c r="C21" s="21">
        <v>8863.2620000000006</v>
      </c>
      <c r="D21" s="21">
        <v>8254.0671683022156</v>
      </c>
      <c r="G21">
        <v>33</v>
      </c>
      <c r="H21" s="16">
        <f t="shared" si="0"/>
        <v>7.6033499999999998</v>
      </c>
      <c r="I21" s="16">
        <f t="shared" si="1"/>
        <v>8.8632620000000006</v>
      </c>
      <c r="J21" s="16">
        <f t="shared" si="2"/>
        <v>8.2540671683022158</v>
      </c>
    </row>
    <row r="22" spans="1:10" x14ac:dyDescent="0.25">
      <c r="A22">
        <v>34</v>
      </c>
      <c r="B22" s="21">
        <v>7843.6399999999994</v>
      </c>
      <c r="C22" s="21">
        <v>8779.74</v>
      </c>
      <c r="D22" s="21">
        <v>8277.2643648594094</v>
      </c>
      <c r="G22">
        <v>34</v>
      </c>
      <c r="H22" s="16">
        <f t="shared" si="0"/>
        <v>7.8436399999999997</v>
      </c>
      <c r="I22" s="16">
        <f t="shared" si="1"/>
        <v>8.7797400000000003</v>
      </c>
      <c r="J22" s="16">
        <f t="shared" si="2"/>
        <v>8.2772643648594091</v>
      </c>
    </row>
    <row r="23" spans="1:10" x14ac:dyDescent="0.25">
      <c r="A23">
        <v>35</v>
      </c>
      <c r="B23" s="21">
        <v>8219.17</v>
      </c>
      <c r="C23" s="21">
        <v>8880.4180000000015</v>
      </c>
      <c r="D23" s="21">
        <v>8430.362943491451</v>
      </c>
      <c r="G23">
        <v>35</v>
      </c>
      <c r="H23" s="16">
        <f t="shared" si="0"/>
        <v>8.2191700000000001</v>
      </c>
      <c r="I23" s="16">
        <f t="shared" si="1"/>
        <v>8.8804180000000024</v>
      </c>
      <c r="J23" s="16">
        <f t="shared" si="2"/>
        <v>8.4303629434914509</v>
      </c>
    </row>
    <row r="24" spans="1:10" x14ac:dyDescent="0.25">
      <c r="A24">
        <v>36</v>
      </c>
      <c r="B24" s="21">
        <v>8206.48</v>
      </c>
      <c r="C24" s="21">
        <v>8941.646999999999</v>
      </c>
      <c r="D24" s="21">
        <v>8516.7388681239026</v>
      </c>
      <c r="G24">
        <v>36</v>
      </c>
      <c r="H24" s="16">
        <f t="shared" si="0"/>
        <v>8.2064799999999991</v>
      </c>
      <c r="I24" s="16">
        <f t="shared" si="1"/>
        <v>8.9416469999999997</v>
      </c>
      <c r="J24" s="16">
        <f t="shared" si="2"/>
        <v>8.5167388681239018</v>
      </c>
    </row>
    <row r="25" spans="1:10" x14ac:dyDescent="0.25">
      <c r="A25">
        <v>37</v>
      </c>
      <c r="B25" s="21">
        <v>8272.02</v>
      </c>
      <c r="C25" s="21">
        <v>9083.4789999999994</v>
      </c>
      <c r="D25" s="21">
        <v>8532.8960667252031</v>
      </c>
      <c r="G25">
        <v>37</v>
      </c>
      <c r="H25" s="16">
        <f t="shared" si="0"/>
        <v>8.2720200000000013</v>
      </c>
      <c r="I25" s="16">
        <f t="shared" si="1"/>
        <v>9.0834789999999987</v>
      </c>
      <c r="J25" s="16">
        <f t="shared" si="2"/>
        <v>8.5328960667252023</v>
      </c>
    </row>
    <row r="26" spans="1:10" x14ac:dyDescent="0.25">
      <c r="A26">
        <v>38</v>
      </c>
      <c r="B26" s="21">
        <v>8179.3099999999995</v>
      </c>
      <c r="C26" s="21">
        <v>9307.6820000000007</v>
      </c>
      <c r="D26" s="21">
        <v>8506.4339794578773</v>
      </c>
      <c r="G26">
        <v>38</v>
      </c>
      <c r="H26" s="16">
        <f t="shared" si="0"/>
        <v>8.1793099999999992</v>
      </c>
      <c r="I26" s="16">
        <f t="shared" si="1"/>
        <v>9.3076820000000016</v>
      </c>
      <c r="J26" s="16">
        <f t="shared" si="2"/>
        <v>8.5064339794578778</v>
      </c>
    </row>
    <row r="27" spans="1:10" x14ac:dyDescent="0.25">
      <c r="A27">
        <v>39</v>
      </c>
      <c r="B27" s="21">
        <v>8481.73</v>
      </c>
      <c r="C27" s="21">
        <v>9527.003999999999</v>
      </c>
      <c r="D27" s="21">
        <v>8652.6905536262639</v>
      </c>
      <c r="G27">
        <v>39</v>
      </c>
      <c r="H27" s="16">
        <f t="shared" si="0"/>
        <v>8.4817299999999989</v>
      </c>
      <c r="I27" s="16">
        <f t="shared" si="1"/>
        <v>9.5270039999999998</v>
      </c>
      <c r="J27" s="16">
        <f t="shared" si="2"/>
        <v>8.6526905536262646</v>
      </c>
    </row>
    <row r="28" spans="1:10" x14ac:dyDescent="0.25">
      <c r="A28">
        <v>40</v>
      </c>
      <c r="B28" s="21">
        <v>8363.11</v>
      </c>
      <c r="C28" s="21">
        <v>9710.8135000000002</v>
      </c>
      <c r="D28" s="21">
        <v>8788.6095752381771</v>
      </c>
      <c r="G28">
        <v>40</v>
      </c>
      <c r="H28" s="16">
        <f t="shared" si="0"/>
        <v>8.3631100000000007</v>
      </c>
      <c r="I28" s="16">
        <f t="shared" si="1"/>
        <v>9.7108135000000004</v>
      </c>
      <c r="J28" s="16">
        <f t="shared" si="2"/>
        <v>8.7886095752381763</v>
      </c>
    </row>
    <row r="29" spans="1:10" x14ac:dyDescent="0.25">
      <c r="A29">
        <v>41</v>
      </c>
      <c r="B29" s="21">
        <v>8749.57</v>
      </c>
      <c r="C29" s="21">
        <v>9976.5139999999992</v>
      </c>
      <c r="D29" s="21">
        <v>9042.4971305042891</v>
      </c>
      <c r="G29">
        <v>41</v>
      </c>
      <c r="H29" s="16">
        <f t="shared" si="0"/>
        <v>8.7495700000000003</v>
      </c>
      <c r="I29" s="16">
        <f t="shared" si="1"/>
        <v>9.9765139999999999</v>
      </c>
      <c r="J29" s="16">
        <f t="shared" si="2"/>
        <v>9.0424971305042892</v>
      </c>
    </row>
    <row r="30" spans="1:10" x14ac:dyDescent="0.25">
      <c r="A30">
        <v>42</v>
      </c>
      <c r="B30" s="21">
        <v>9094.0299999999988</v>
      </c>
      <c r="C30" s="21">
        <v>10247.689</v>
      </c>
      <c r="D30" s="21">
        <v>9412.3948163149871</v>
      </c>
      <c r="G30">
        <v>42</v>
      </c>
      <c r="H30" s="16">
        <f t="shared" si="0"/>
        <v>9.0940299999999983</v>
      </c>
      <c r="I30" s="16">
        <f t="shared" si="1"/>
        <v>10.247689000000001</v>
      </c>
      <c r="J30" s="16">
        <f t="shared" si="2"/>
        <v>9.412394816314988</v>
      </c>
    </row>
    <row r="31" spans="1:10" x14ac:dyDescent="0.25">
      <c r="A31">
        <v>43</v>
      </c>
      <c r="B31" s="21">
        <v>9305.14</v>
      </c>
      <c r="C31" s="21">
        <v>10152.653</v>
      </c>
      <c r="D31" s="21">
        <v>9396.2749941919283</v>
      </c>
      <c r="G31">
        <v>43</v>
      </c>
      <c r="H31" s="16">
        <f t="shared" si="0"/>
        <v>9.3051399999999997</v>
      </c>
      <c r="I31" s="16">
        <f t="shared" si="1"/>
        <v>10.152653000000001</v>
      </c>
      <c r="J31" s="16">
        <f t="shared" si="2"/>
        <v>9.3962749941919288</v>
      </c>
    </row>
    <row r="32" spans="1:10" x14ac:dyDescent="0.25">
      <c r="A32">
        <v>44</v>
      </c>
      <c r="B32" s="21">
        <v>9611.4</v>
      </c>
      <c r="C32" s="21">
        <v>10507.011999999999</v>
      </c>
      <c r="D32" s="21">
        <v>9758.8052478898098</v>
      </c>
      <c r="G32">
        <v>44</v>
      </c>
      <c r="H32" s="16">
        <f t="shared" si="0"/>
        <v>9.6113999999999997</v>
      </c>
      <c r="I32" s="16">
        <f t="shared" si="1"/>
        <v>10.507012</v>
      </c>
      <c r="J32" s="16">
        <f t="shared" si="2"/>
        <v>9.7588052478898106</v>
      </c>
    </row>
    <row r="33" spans="1:10" x14ac:dyDescent="0.25">
      <c r="A33">
        <v>45</v>
      </c>
      <c r="B33" s="21">
        <v>9935.7900000000009</v>
      </c>
      <c r="C33" s="21">
        <v>11238.643</v>
      </c>
      <c r="D33" s="21">
        <v>10164.020238939565</v>
      </c>
      <c r="G33">
        <v>45</v>
      </c>
      <c r="H33" s="16">
        <f t="shared" si="0"/>
        <v>9.9357900000000008</v>
      </c>
      <c r="I33" s="16">
        <f t="shared" si="1"/>
        <v>11.238643</v>
      </c>
      <c r="J33" s="16">
        <f t="shared" si="2"/>
        <v>10.164020238939566</v>
      </c>
    </row>
    <row r="34" spans="1:10" x14ac:dyDescent="0.25">
      <c r="A34">
        <v>46</v>
      </c>
      <c r="B34" s="21">
        <v>10017.380000000001</v>
      </c>
      <c r="C34" s="21">
        <v>11953.423999999999</v>
      </c>
      <c r="D34" s="21">
        <v>10264.995657158597</v>
      </c>
      <c r="G34">
        <v>46</v>
      </c>
      <c r="H34" s="16">
        <f t="shared" si="0"/>
        <v>10.017380000000001</v>
      </c>
      <c r="I34" s="16">
        <f t="shared" si="1"/>
        <v>11.953423999999998</v>
      </c>
      <c r="J34" s="16">
        <f t="shared" si="2"/>
        <v>10.264995657158597</v>
      </c>
    </row>
    <row r="35" spans="1:10" x14ac:dyDescent="0.25">
      <c r="A35">
        <v>47</v>
      </c>
      <c r="B35" s="21">
        <v>10064.56</v>
      </c>
      <c r="C35" s="21">
        <v>12613.941999999999</v>
      </c>
      <c r="D35" s="21">
        <v>10508.409675963694</v>
      </c>
      <c r="G35">
        <v>47</v>
      </c>
      <c r="H35" s="16">
        <f t="shared" si="0"/>
        <v>10.06456</v>
      </c>
      <c r="I35" s="16">
        <f t="shared" si="1"/>
        <v>12.613942</v>
      </c>
      <c r="J35" s="16">
        <f t="shared" si="2"/>
        <v>10.508409675963694</v>
      </c>
    </row>
    <row r="36" spans="1:10" x14ac:dyDescent="0.25">
      <c r="A36">
        <v>48</v>
      </c>
      <c r="B36" s="21">
        <v>10674.07</v>
      </c>
      <c r="C36" s="21">
        <v>13303.847999999998</v>
      </c>
      <c r="D36" s="21">
        <v>10815.956759992017</v>
      </c>
      <c r="G36">
        <v>48</v>
      </c>
      <c r="H36" s="16">
        <f t="shared" si="0"/>
        <v>10.67407</v>
      </c>
      <c r="I36" s="16">
        <f t="shared" si="1"/>
        <v>13.303847999999999</v>
      </c>
      <c r="J36" s="16">
        <f t="shared" si="2"/>
        <v>10.815956759992018</v>
      </c>
    </row>
    <row r="37" spans="1:10" x14ac:dyDescent="0.25">
      <c r="A37">
        <v>49</v>
      </c>
      <c r="B37" s="21">
        <v>10475.01</v>
      </c>
      <c r="C37" s="21">
        <v>13890.871999999999</v>
      </c>
      <c r="D37" s="21">
        <v>10830.493760429768</v>
      </c>
      <c r="G37">
        <v>49</v>
      </c>
      <c r="H37" s="16">
        <f t="shared" si="0"/>
        <v>10.475010000000001</v>
      </c>
      <c r="I37" s="16">
        <f t="shared" si="1"/>
        <v>13.890872</v>
      </c>
      <c r="J37" s="16">
        <f t="shared" si="2"/>
        <v>10.830493760429768</v>
      </c>
    </row>
    <row r="38" spans="1:10" x14ac:dyDescent="0.25">
      <c r="A38">
        <v>50</v>
      </c>
      <c r="B38" s="21">
        <v>11030.810000000001</v>
      </c>
      <c r="C38" s="21">
        <v>14690.914000000001</v>
      </c>
      <c r="D38" s="21">
        <v>11420.982136572824</v>
      </c>
      <c r="G38">
        <v>50</v>
      </c>
      <c r="H38" s="16">
        <f t="shared" ref="H38:H54" si="3">B38/1000</f>
        <v>11.030810000000001</v>
      </c>
      <c r="I38" s="16">
        <f t="shared" ref="I38:I54" si="4">C38/1000</f>
        <v>14.690914000000001</v>
      </c>
      <c r="J38" s="16">
        <f t="shared" ref="J38:J54" si="5">D38/1000</f>
        <v>11.420982136572825</v>
      </c>
    </row>
    <row r="39" spans="1:10" x14ac:dyDescent="0.25">
      <c r="A39">
        <v>51</v>
      </c>
      <c r="B39" s="21">
        <v>11869.029999999999</v>
      </c>
      <c r="C39" s="21">
        <v>15244.589</v>
      </c>
      <c r="D39" s="21">
        <v>11978.170571248233</v>
      </c>
      <c r="G39">
        <v>51</v>
      </c>
      <c r="H39" s="16">
        <f t="shared" si="3"/>
        <v>11.869029999999999</v>
      </c>
      <c r="I39" s="16">
        <f t="shared" si="4"/>
        <v>15.244589</v>
      </c>
      <c r="J39" s="16">
        <f t="shared" si="5"/>
        <v>11.978170571248233</v>
      </c>
    </row>
    <row r="40" spans="1:10" x14ac:dyDescent="0.25">
      <c r="A40">
        <v>52</v>
      </c>
      <c r="B40" s="21">
        <v>12437.689999999999</v>
      </c>
      <c r="C40" s="21">
        <v>15992.324000000001</v>
      </c>
      <c r="D40" s="21">
        <v>12678.57370018622</v>
      </c>
      <c r="G40">
        <v>52</v>
      </c>
      <c r="H40" s="16">
        <f t="shared" si="3"/>
        <v>12.437689999999998</v>
      </c>
      <c r="I40" s="16">
        <f t="shared" si="4"/>
        <v>15.992324</v>
      </c>
      <c r="J40" s="16">
        <f t="shared" si="5"/>
        <v>12.67857370018622</v>
      </c>
    </row>
    <row r="41" spans="1:10" x14ac:dyDescent="0.25">
      <c r="A41">
        <v>53</v>
      </c>
      <c r="B41" s="21">
        <v>13651.810000000001</v>
      </c>
      <c r="C41" s="21">
        <v>16301.911000000002</v>
      </c>
      <c r="D41" s="21">
        <v>13455.950533298557</v>
      </c>
      <c r="G41">
        <v>53</v>
      </c>
      <c r="H41" s="16">
        <f t="shared" si="3"/>
        <v>13.651810000000001</v>
      </c>
      <c r="I41" s="16">
        <f t="shared" si="4"/>
        <v>16.301911</v>
      </c>
      <c r="J41" s="16">
        <f t="shared" si="5"/>
        <v>13.455950533298557</v>
      </c>
    </row>
    <row r="42" spans="1:10" x14ac:dyDescent="0.25">
      <c r="A42">
        <v>54</v>
      </c>
      <c r="B42" s="21">
        <v>14729.91</v>
      </c>
      <c r="C42" s="21">
        <v>16756.441999999999</v>
      </c>
      <c r="D42" s="21">
        <v>14525.971560447497</v>
      </c>
      <c r="G42">
        <v>54</v>
      </c>
      <c r="H42" s="16">
        <f t="shared" si="3"/>
        <v>14.72991</v>
      </c>
      <c r="I42" s="16">
        <f t="shared" si="4"/>
        <v>16.756442</v>
      </c>
      <c r="J42" s="16">
        <f t="shared" si="5"/>
        <v>14.525971560447497</v>
      </c>
    </row>
    <row r="43" spans="1:10" x14ac:dyDescent="0.25">
      <c r="A43">
        <v>55</v>
      </c>
      <c r="B43" s="21">
        <v>15011.73</v>
      </c>
      <c r="C43" s="21">
        <v>17269.54</v>
      </c>
      <c r="D43" s="21">
        <v>14631.888393516889</v>
      </c>
      <c r="G43">
        <v>55</v>
      </c>
      <c r="H43" s="16">
        <f t="shared" si="3"/>
        <v>15.01173</v>
      </c>
      <c r="I43" s="16">
        <f t="shared" si="4"/>
        <v>17.269539999999999</v>
      </c>
      <c r="J43" s="16">
        <f t="shared" si="5"/>
        <v>14.631888393516888</v>
      </c>
    </row>
    <row r="44" spans="1:10" x14ac:dyDescent="0.25">
      <c r="A44">
        <v>56</v>
      </c>
      <c r="B44" s="21">
        <v>14174.94</v>
      </c>
      <c r="C44" s="21">
        <v>17397.865000000002</v>
      </c>
      <c r="D44" s="21">
        <v>13901.874874476252</v>
      </c>
      <c r="G44">
        <v>56</v>
      </c>
      <c r="H44" s="16">
        <f t="shared" si="3"/>
        <v>14.174940000000001</v>
      </c>
      <c r="I44" s="16">
        <f t="shared" si="4"/>
        <v>17.397865000000003</v>
      </c>
      <c r="J44" s="16">
        <f t="shared" si="5"/>
        <v>13.901874874476253</v>
      </c>
    </row>
    <row r="45" spans="1:10" x14ac:dyDescent="0.25">
      <c r="A45">
        <v>57</v>
      </c>
      <c r="B45" s="21">
        <v>14205.51</v>
      </c>
      <c r="C45" s="21">
        <v>17457.195</v>
      </c>
      <c r="D45" s="21">
        <v>13296.5127478185</v>
      </c>
      <c r="G45">
        <v>57</v>
      </c>
      <c r="H45" s="16">
        <f t="shared" si="3"/>
        <v>14.20551</v>
      </c>
      <c r="I45" s="16">
        <f t="shared" si="4"/>
        <v>17.457194999999999</v>
      </c>
      <c r="J45" s="16">
        <f t="shared" si="5"/>
        <v>13.2965127478185</v>
      </c>
    </row>
    <row r="46" spans="1:10" x14ac:dyDescent="0.25">
      <c r="A46">
        <v>58</v>
      </c>
      <c r="B46" s="21">
        <v>13382.86</v>
      </c>
      <c r="C46" s="21">
        <v>17528.846000000001</v>
      </c>
      <c r="D46" s="21">
        <v>12472.404910364381</v>
      </c>
      <c r="G46">
        <v>58</v>
      </c>
      <c r="H46" s="16">
        <f t="shared" si="3"/>
        <v>13.382860000000001</v>
      </c>
      <c r="I46" s="16">
        <f t="shared" si="4"/>
        <v>17.528846000000001</v>
      </c>
      <c r="J46" s="16">
        <f t="shared" si="5"/>
        <v>12.47240491036438</v>
      </c>
    </row>
    <row r="47" spans="1:10" x14ac:dyDescent="0.25">
      <c r="A47">
        <v>59</v>
      </c>
      <c r="B47" s="21">
        <v>13199.67</v>
      </c>
      <c r="C47" s="21">
        <v>17755.594000000001</v>
      </c>
      <c r="D47" s="21">
        <v>11597.180270369627</v>
      </c>
      <c r="G47">
        <v>59</v>
      </c>
      <c r="H47" s="16">
        <f t="shared" si="3"/>
        <v>13.199669999999999</v>
      </c>
      <c r="I47" s="16">
        <f t="shared" si="4"/>
        <v>17.755594000000002</v>
      </c>
      <c r="J47" s="16">
        <f t="shared" si="5"/>
        <v>11.597180270369627</v>
      </c>
    </row>
    <row r="48" spans="1:10" x14ac:dyDescent="0.25">
      <c r="A48">
        <v>60</v>
      </c>
      <c r="B48" s="21">
        <v>13461.56</v>
      </c>
      <c r="C48" s="21">
        <v>18011.928</v>
      </c>
      <c r="D48" s="21">
        <v>11342.338115083483</v>
      </c>
      <c r="G48">
        <v>60</v>
      </c>
      <c r="H48" s="16">
        <f t="shared" si="3"/>
        <v>13.461559999999999</v>
      </c>
      <c r="I48" s="16">
        <f t="shared" si="4"/>
        <v>18.011928000000001</v>
      </c>
      <c r="J48" s="16">
        <f t="shared" si="5"/>
        <v>11.342338115083482</v>
      </c>
    </row>
    <row r="49" spans="1:10" x14ac:dyDescent="0.25">
      <c r="A49">
        <v>61</v>
      </c>
      <c r="B49" s="21">
        <v>14764.760000000002</v>
      </c>
      <c r="C49" s="21">
        <v>18991.934999999998</v>
      </c>
      <c r="D49" s="21">
        <v>12056.035833425944</v>
      </c>
      <c r="G49">
        <v>61</v>
      </c>
      <c r="H49" s="16">
        <f t="shared" si="3"/>
        <v>14.764760000000003</v>
      </c>
      <c r="I49" s="16">
        <f t="shared" si="4"/>
        <v>18.991934999999998</v>
      </c>
      <c r="J49" s="16">
        <f t="shared" si="5"/>
        <v>12.056035833425943</v>
      </c>
    </row>
    <row r="50" spans="1:10" x14ac:dyDescent="0.25">
      <c r="A50">
        <v>62</v>
      </c>
      <c r="B50" s="21">
        <v>14890.14</v>
      </c>
      <c r="C50" s="21">
        <v>19255.241999999998</v>
      </c>
      <c r="D50" s="21">
        <v>11856.559077641667</v>
      </c>
      <c r="G50">
        <v>62</v>
      </c>
      <c r="H50" s="16">
        <f t="shared" si="3"/>
        <v>14.890139999999999</v>
      </c>
      <c r="I50" s="16">
        <f t="shared" si="4"/>
        <v>19.255241999999999</v>
      </c>
      <c r="J50" s="16">
        <f t="shared" si="5"/>
        <v>11.856559077641666</v>
      </c>
    </row>
    <row r="51" spans="1:10" x14ac:dyDescent="0.25">
      <c r="A51">
        <v>63</v>
      </c>
      <c r="B51" s="21">
        <v>14604.67</v>
      </c>
      <c r="C51" s="21">
        <v>19201.855500000001</v>
      </c>
      <c r="D51" s="21">
        <v>11508.288068080805</v>
      </c>
      <c r="G51">
        <v>63</v>
      </c>
      <c r="H51" s="16">
        <f t="shared" si="3"/>
        <v>14.60467</v>
      </c>
      <c r="I51" s="16">
        <f t="shared" si="4"/>
        <v>19.201855500000001</v>
      </c>
      <c r="J51" s="16">
        <f t="shared" si="5"/>
        <v>11.508288068080805</v>
      </c>
    </row>
    <row r="52" spans="1:10" x14ac:dyDescent="0.25">
      <c r="A52">
        <v>64</v>
      </c>
      <c r="B52" s="21">
        <v>14313.57</v>
      </c>
      <c r="C52" s="21">
        <v>19305.406999999999</v>
      </c>
      <c r="D52" s="21">
        <v>11153.815892598328</v>
      </c>
      <c r="G52">
        <v>64</v>
      </c>
      <c r="H52" s="16">
        <f t="shared" si="3"/>
        <v>14.31357</v>
      </c>
      <c r="I52" s="16">
        <f t="shared" si="4"/>
        <v>19.305406999999999</v>
      </c>
      <c r="J52" s="16">
        <f t="shared" si="5"/>
        <v>11.153815892598328</v>
      </c>
    </row>
    <row r="53" spans="1:10" x14ac:dyDescent="0.25">
      <c r="A53">
        <v>65</v>
      </c>
      <c r="B53" s="21">
        <v>13988.150000000001</v>
      </c>
      <c r="C53" s="21">
        <v>19415.777499999997</v>
      </c>
      <c r="D53" s="21">
        <v>10864.467205115392</v>
      </c>
      <c r="G53">
        <v>65</v>
      </c>
      <c r="H53" s="16">
        <f t="shared" si="3"/>
        <v>13.988150000000001</v>
      </c>
      <c r="I53" s="16">
        <f t="shared" si="4"/>
        <v>19.415777499999997</v>
      </c>
      <c r="J53" s="16">
        <f t="shared" si="5"/>
        <v>10.864467205115393</v>
      </c>
    </row>
    <row r="54" spans="1:10" x14ac:dyDescent="0.25">
      <c r="A54">
        <v>66</v>
      </c>
      <c r="B54" s="21">
        <v>13037.529999999999</v>
      </c>
      <c r="C54" s="21">
        <v>19130.36</v>
      </c>
      <c r="D54" s="21">
        <v>10715.909473009937</v>
      </c>
      <c r="G54">
        <v>66</v>
      </c>
      <c r="H54" s="16">
        <f t="shared" si="3"/>
        <v>13.037529999999999</v>
      </c>
      <c r="I54" s="16">
        <f t="shared" si="4"/>
        <v>19.13036</v>
      </c>
      <c r="J54" s="16">
        <f t="shared" si="5"/>
        <v>10.715909473009937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424A-53B3-4F07-AC09-980B189EBF62}">
  <dimension ref="A1:R40"/>
  <sheetViews>
    <sheetView workbookViewId="0">
      <selection activeCell="E32" sqref="E32"/>
    </sheetView>
  </sheetViews>
  <sheetFormatPr baseColWidth="10" defaultRowHeight="15" x14ac:dyDescent="0.25"/>
  <sheetData>
    <row r="1" spans="1:18" x14ac:dyDescent="0.25">
      <c r="A1" t="s">
        <v>9</v>
      </c>
    </row>
    <row r="3" spans="1:18" x14ac:dyDescent="0.25">
      <c r="A3" s="22"/>
      <c r="B3" s="22"/>
      <c r="C3" s="22" t="s">
        <v>81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x14ac:dyDescent="0.25">
      <c r="A4" s="22"/>
      <c r="B4" s="22"/>
      <c r="C4" s="22"/>
      <c r="D4" s="22"/>
      <c r="E4" s="22"/>
      <c r="F4" s="22"/>
      <c r="G4" s="22" t="s">
        <v>82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5">
      <c r="A5" s="22"/>
      <c r="B5" s="22"/>
      <c r="C5" s="23" t="s">
        <v>56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x14ac:dyDescent="0.25">
      <c r="A6" s="22"/>
      <c r="B6" s="22"/>
      <c r="C6" s="23" t="s">
        <v>83</v>
      </c>
      <c r="D6" s="22" t="s">
        <v>84</v>
      </c>
      <c r="E6" s="22" t="s">
        <v>85</v>
      </c>
      <c r="F6" s="22" t="s">
        <v>86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x14ac:dyDescent="0.25">
      <c r="A7" s="23"/>
      <c r="B7" s="23" t="s">
        <v>87</v>
      </c>
      <c r="C7" s="16">
        <v>6.9</v>
      </c>
      <c r="D7" s="22"/>
      <c r="E7" s="22">
        <v>5.25</v>
      </c>
      <c r="F7" s="16">
        <v>6.5</v>
      </c>
      <c r="G7" s="1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8.75" x14ac:dyDescent="0.25">
      <c r="A8" s="23"/>
      <c r="B8" s="23" t="s">
        <v>88</v>
      </c>
      <c r="C8" s="16">
        <v>7.2</v>
      </c>
      <c r="D8" s="22"/>
      <c r="E8" s="22">
        <v>5.25</v>
      </c>
      <c r="F8" s="16">
        <v>6.9</v>
      </c>
      <c r="G8" s="16"/>
      <c r="H8" s="22"/>
      <c r="I8" s="22"/>
      <c r="J8" s="22"/>
      <c r="K8" s="22"/>
      <c r="L8" s="24" t="s">
        <v>89</v>
      </c>
      <c r="M8" s="22"/>
      <c r="N8" s="22"/>
      <c r="O8" s="22"/>
      <c r="P8" s="22"/>
      <c r="Q8" s="22"/>
      <c r="R8" s="25"/>
    </row>
    <row r="9" spans="1:18" x14ac:dyDescent="0.25">
      <c r="A9" s="23"/>
      <c r="B9" s="23" t="s">
        <v>90</v>
      </c>
      <c r="C9" s="16">
        <v>7.6</v>
      </c>
      <c r="D9" s="22"/>
      <c r="E9" s="22">
        <v>5.25</v>
      </c>
      <c r="F9" s="16">
        <v>7.3</v>
      </c>
      <c r="G9" s="16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</row>
    <row r="10" spans="1:18" x14ac:dyDescent="0.25">
      <c r="A10" s="23"/>
      <c r="B10" s="23" t="s">
        <v>91</v>
      </c>
      <c r="C10" s="16">
        <v>6.5</v>
      </c>
      <c r="D10" s="22"/>
      <c r="E10" s="22">
        <v>5.25</v>
      </c>
      <c r="F10" s="16">
        <v>6.4</v>
      </c>
      <c r="G10" s="1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</row>
    <row r="11" spans="1:18" x14ac:dyDescent="0.25">
      <c r="A11" s="23"/>
      <c r="B11" s="23" t="s">
        <v>92</v>
      </c>
      <c r="C11" s="16">
        <v>6.2</v>
      </c>
      <c r="D11" s="22"/>
      <c r="E11" s="22">
        <v>5.25</v>
      </c>
      <c r="F11" s="16">
        <v>5.9</v>
      </c>
      <c r="G11" s="16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5"/>
    </row>
    <row r="12" spans="1:18" x14ac:dyDescent="0.25">
      <c r="A12" s="23"/>
      <c r="B12" s="23" t="s">
        <v>93</v>
      </c>
      <c r="C12" s="16">
        <v>6.4</v>
      </c>
      <c r="D12" s="22"/>
      <c r="E12" s="22">
        <v>5.25</v>
      </c>
      <c r="F12" s="16">
        <v>6.2</v>
      </c>
      <c r="G12" s="1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5"/>
    </row>
    <row r="13" spans="1:18" x14ac:dyDescent="0.25">
      <c r="A13" s="23"/>
      <c r="B13" s="23" t="s">
        <v>94</v>
      </c>
      <c r="C13" s="16">
        <v>6.3</v>
      </c>
      <c r="D13" s="22"/>
      <c r="E13" s="22">
        <v>5.25</v>
      </c>
      <c r="F13" s="16">
        <v>6.1</v>
      </c>
      <c r="G13" s="16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5"/>
    </row>
    <row r="14" spans="1:18" x14ac:dyDescent="0.25">
      <c r="A14" s="23"/>
      <c r="B14" s="23" t="s">
        <v>95</v>
      </c>
      <c r="C14" s="16">
        <v>6.5</v>
      </c>
      <c r="D14" s="22"/>
      <c r="E14" s="22">
        <v>5.25</v>
      </c>
      <c r="F14" s="16">
        <v>6.3</v>
      </c>
      <c r="G14" s="16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</row>
    <row r="15" spans="1:18" x14ac:dyDescent="0.25">
      <c r="A15" s="23"/>
      <c r="B15" s="23" t="s">
        <v>41</v>
      </c>
      <c r="C15" s="16">
        <v>6.8</v>
      </c>
      <c r="D15" s="22"/>
      <c r="E15" s="22">
        <v>5.25</v>
      </c>
      <c r="F15" s="16">
        <v>6.4</v>
      </c>
      <c r="G15" s="16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5"/>
    </row>
    <row r="16" spans="1:18" x14ac:dyDescent="0.25">
      <c r="A16" s="23"/>
      <c r="B16" s="23" t="s">
        <v>42</v>
      </c>
      <c r="C16" s="16">
        <v>6.2</v>
      </c>
      <c r="D16" s="22"/>
      <c r="E16" s="22">
        <v>5.25</v>
      </c>
      <c r="F16" s="16">
        <v>6.1</v>
      </c>
      <c r="G16" s="16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5"/>
    </row>
    <row r="17" spans="1:18" x14ac:dyDescent="0.25">
      <c r="A17" s="23"/>
      <c r="B17" s="23" t="s">
        <v>43</v>
      </c>
      <c r="C17" s="16">
        <v>6.1</v>
      </c>
      <c r="D17" s="22"/>
      <c r="E17" s="22">
        <v>5.25</v>
      </c>
      <c r="F17" s="16">
        <v>5.9</v>
      </c>
      <c r="G17" s="16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5"/>
    </row>
    <row r="18" spans="1:18" x14ac:dyDescent="0.25">
      <c r="A18" s="23"/>
      <c r="B18" s="23" t="s">
        <v>44</v>
      </c>
      <c r="C18" s="16">
        <v>5.9</v>
      </c>
      <c r="D18" s="22"/>
      <c r="E18" s="22">
        <v>5.25</v>
      </c>
      <c r="F18" s="16">
        <v>5.7</v>
      </c>
      <c r="G18" s="16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5"/>
    </row>
    <row r="19" spans="1:18" x14ac:dyDescent="0.25">
      <c r="A19" s="23"/>
      <c r="B19" s="23" t="s">
        <v>45</v>
      </c>
      <c r="C19" s="16">
        <v>5.9</v>
      </c>
      <c r="D19" s="22"/>
      <c r="E19" s="22">
        <v>5.25</v>
      </c>
      <c r="F19" s="16">
        <v>5.7</v>
      </c>
      <c r="G19" s="16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5"/>
    </row>
    <row r="20" spans="1:18" x14ac:dyDescent="0.25">
      <c r="A20" s="23"/>
      <c r="B20" s="23" t="s">
        <v>46</v>
      </c>
      <c r="C20" s="16">
        <v>5.8</v>
      </c>
      <c r="D20" s="22"/>
      <c r="E20" s="22">
        <v>5.25</v>
      </c>
      <c r="F20" s="16">
        <v>5.7</v>
      </c>
      <c r="G20" s="16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5"/>
    </row>
    <row r="21" spans="1:18" x14ac:dyDescent="0.25">
      <c r="A21" s="23"/>
      <c r="B21" s="23" t="s">
        <v>47</v>
      </c>
      <c r="C21" s="16">
        <v>5.7</v>
      </c>
      <c r="D21" s="22"/>
      <c r="E21" s="22">
        <v>5.25</v>
      </c>
      <c r="F21" s="16">
        <v>5.7</v>
      </c>
      <c r="G21" s="16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5"/>
    </row>
    <row r="22" spans="1:18" x14ac:dyDescent="0.25">
      <c r="A22" s="23"/>
      <c r="B22" s="23" t="s">
        <v>48</v>
      </c>
      <c r="C22" s="16">
        <v>5.7</v>
      </c>
      <c r="D22" s="22"/>
      <c r="E22" s="22">
        <v>5.25</v>
      </c>
      <c r="F22" s="16">
        <v>5.7</v>
      </c>
      <c r="G22" s="16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5"/>
    </row>
    <row r="23" spans="1:18" x14ac:dyDescent="0.25">
      <c r="A23" s="23"/>
      <c r="B23" s="23" t="s">
        <v>49</v>
      </c>
      <c r="C23" s="16">
        <v>5.8</v>
      </c>
      <c r="D23" s="22"/>
      <c r="E23" s="22">
        <v>5.25</v>
      </c>
      <c r="F23" s="16">
        <v>5.8</v>
      </c>
      <c r="G23" s="16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5"/>
    </row>
    <row r="24" spans="1:18" x14ac:dyDescent="0.25">
      <c r="A24" s="23"/>
      <c r="B24" s="23" t="s">
        <v>50</v>
      </c>
      <c r="C24" s="16">
        <v>5.7</v>
      </c>
      <c r="D24" s="22"/>
      <c r="E24" s="22">
        <v>5.25</v>
      </c>
      <c r="F24" s="16">
        <v>5.6</v>
      </c>
      <c r="G24" s="16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5"/>
    </row>
    <row r="25" spans="1:18" x14ac:dyDescent="0.25">
      <c r="A25" s="23"/>
      <c r="B25" s="23" t="s">
        <v>51</v>
      </c>
      <c r="C25" s="16">
        <v>5.7</v>
      </c>
      <c r="D25" s="22">
        <v>5.13</v>
      </c>
      <c r="E25" s="22"/>
      <c r="F25" s="16">
        <v>5.8</v>
      </c>
      <c r="G25" s="16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5"/>
    </row>
    <row r="26" spans="1:18" x14ac:dyDescent="0.25">
      <c r="A26" s="22"/>
      <c r="B26" s="22">
        <v>2020</v>
      </c>
      <c r="C26" s="16">
        <v>6.1</v>
      </c>
      <c r="D26" s="22">
        <v>5.13</v>
      </c>
      <c r="E26" s="22"/>
      <c r="F26" s="16">
        <v>6.1</v>
      </c>
      <c r="G26" s="16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5"/>
    </row>
    <row r="27" spans="1:18" x14ac:dyDescent="0.25">
      <c r="A27" s="22"/>
      <c r="B27" s="22">
        <v>2021</v>
      </c>
      <c r="C27" s="16">
        <v>6.2</v>
      </c>
      <c r="D27" s="26">
        <v>5.13</v>
      </c>
      <c r="E27" s="22"/>
      <c r="F27" s="16">
        <v>6.3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</row>
    <row r="28" spans="1:18" x14ac:dyDescent="0.25">
      <c r="A28" s="22"/>
      <c r="B28" s="22">
        <v>2022</v>
      </c>
      <c r="C28" s="16">
        <v>6.8</v>
      </c>
      <c r="D28" s="22">
        <v>5.13</v>
      </c>
      <c r="E28" s="22"/>
      <c r="F28" s="22">
        <v>6.8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5"/>
    </row>
    <row r="29" spans="1:18" x14ac:dyDescent="0.25">
      <c r="A29" s="22"/>
      <c r="B29" s="22">
        <v>2023</v>
      </c>
      <c r="C29" s="22"/>
      <c r="D29" s="22">
        <v>5.13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5"/>
    </row>
    <row r="30" spans="1:18" x14ac:dyDescent="0.25">
      <c r="A30" s="22"/>
      <c r="B30" s="22">
        <v>2024</v>
      </c>
      <c r="C30" s="22"/>
      <c r="D30" s="22">
        <v>5.13</v>
      </c>
      <c r="E30" s="2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5"/>
    </row>
    <row r="31" spans="1:18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</row>
    <row r="32" spans="1:18" x14ac:dyDescent="0.25">
      <c r="A32" s="22"/>
      <c r="B32" s="22"/>
      <c r="C32" s="22"/>
      <c r="D32" s="22"/>
      <c r="E32" s="27"/>
      <c r="F32" s="22"/>
      <c r="G32" s="27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5"/>
    </row>
    <row r="33" spans="1:18" x14ac:dyDescent="0.25">
      <c r="A33" s="22"/>
      <c r="B33" s="22"/>
      <c r="C33" s="22"/>
      <c r="D33" s="22"/>
      <c r="E33" s="22"/>
      <c r="F33" s="22"/>
      <c r="G33" s="27"/>
      <c r="H33" s="22"/>
      <c r="I33" s="22"/>
      <c r="J33" s="22"/>
      <c r="K33" s="22" t="s">
        <v>96</v>
      </c>
      <c r="L33" s="22"/>
      <c r="M33" s="22"/>
      <c r="N33" s="22"/>
      <c r="O33" s="22"/>
      <c r="P33" s="22"/>
      <c r="Q33" s="22"/>
      <c r="R33" s="25"/>
    </row>
    <row r="34" spans="1:18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5"/>
    </row>
    <row r="35" spans="1:18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5"/>
    </row>
    <row r="36" spans="1:18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5"/>
    </row>
    <row r="37" spans="1:18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5"/>
    </row>
    <row r="38" spans="1:18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5"/>
    </row>
    <row r="39" spans="1:18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5"/>
    </row>
    <row r="40" spans="1:18" x14ac:dyDescent="0.25">
      <c r="A40" s="25"/>
      <c r="B40" s="16"/>
      <c r="C40" s="16"/>
      <c r="D40" s="16"/>
      <c r="E40" s="16"/>
      <c r="F40" s="16"/>
      <c r="G40" s="16"/>
      <c r="H40" s="22"/>
      <c r="I40" s="28"/>
      <c r="J40" s="28"/>
      <c r="R40" s="2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EF896018C532CB40A0A1E516DCBD30BC" ma:contentTypeVersion="7" ma:contentTypeDescription="Opprett et nytt dokument." ma:contentTypeScope="" ma:versionID="58afe6f9a0044ba849d203f1a030e10a">
  <xsd:schema xmlns:xsd="http://www.w3.org/2001/XMLSchema" xmlns:xs="http://www.w3.org/2001/XMLSchema" xmlns:p="http://schemas.microsoft.com/office/2006/metadata/properties" xmlns:ns1="http://schemas.microsoft.com/sharepoint/v3" xmlns:ns2="ec41e918-a456-49d0-b74a-bee12d86dd8e" xmlns:ns3="793ad56b-b905-482f-99c7-e0ad214f35d2" xmlns:ns4="083fe75b-7c89-4137-aa31-019a6648e961" targetNamespace="http://schemas.microsoft.com/office/2006/metadata/properties" ma:root="true" ma:fieldsID="e6ecd0b1533297d93d0459a908533295" ns1:_="" ns2:_="" ns3:_="" ns4:_="">
    <xsd:import namespace="http://schemas.microsoft.com/sharepoint/v3"/>
    <xsd:import namespace="ec41e918-a456-49d0-b74a-bee12d86dd8e"/>
    <xsd:import namespace="793ad56b-b905-482f-99c7-e0ad214f35d2"/>
    <xsd:import namespace="083fe75b-7c89-4137-aa31-019a6648e961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MediaServiceMetadata" minOccurs="0"/>
                <xsd:element ref="ns4:MediaServiceFastMetadata" minOccurs="0"/>
                <xsd:element ref="ns4:Type_x0020_dokument" minOccurs="0"/>
                <xsd:element ref="ns4:_x00c5_r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1e918-a456-49d0-b74a-bee12d86dd8e" elementFormDefault="qualified">
    <xsd:import namespace="http://schemas.microsoft.com/office/2006/documentManagement/types"/>
    <xsd:import namespace="http://schemas.microsoft.com/office/infopath/2007/PartnerControls"/>
    <xsd:element name="DssFremhevet" ma:index="10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1" nillable="true" ma:displayName="Relaterte oppgaver" ma:list="{197175f0-f84a-4099-bbde-e8b78ea3ca6e}" ma:internalName="DssRelaterteOppgaver" ma:showField="Title" ma:web="ec41e918-a456-49d0-b74a-bee12d86d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2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3" nillable="true" ma:taxonomy="true" ma:internalName="ofdc76af098e4c7f98490d5710fce5b2" ma:taxonomyFieldName="DssAvdeling" ma:displayName="Avdeling" ma:fieldId="{8fdc76af-098e-4c7f-9849-0d5710fce5b2}" ma:sspId="2424752e-f20b-4035-887f-e0fa58a02903" ma:termSetId="13c90cc6-0f43-4adb-b19c-c400e157a76b" ma:anchorId="2371f735-5b6d-4630-a13f-f95f88ee45f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5" nillable="true" ma:taxonomy="true" ma:internalName="ec4548291c174201804f8d6e346b5e78" ma:taxonomyFieldName="DssFunksjon" ma:displayName="Funksjon" ma:fieldId="{ec454829-1c17-4201-804f-8d6e346b5e78}" ma:sspId="2424752e-f20b-4035-887f-e0fa58a02903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7" nillable="true" ma:taxonomy="true" ma:internalName="ja062c7924ed4f31b584a4220ff29390" ma:taxonomyFieldName="DssEmneord" ma:displayName="Emneord" ma:fieldId="{3a062c79-24ed-4f31-b584-a4220ff29390}" ma:taxonomyMulti="true" ma:sspId="2424752e-f20b-4035-887f-e0fa58a02903" ma:termSetId="76727dcf-a431-492e-96ad-c8e0e60c175f" ma:anchorId="f1bc42b6-57df-4f73-ad9c-c0dc3a848b98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0" nillable="true" ma:taxonomy="true" ma:internalName="l917ce326c5a48e1a29f6235eea1cd41" ma:taxonomyFieldName="DssRomtype" ma:displayName="Romtype" ma:readOnly="false" ma:fieldId="{5917ce32-6c5a-48e1-a29f-6235eea1cd41}" ma:sspId="2424752e-f20b-4035-887f-e0fa58a02903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c1bfa0ee-2c78-4c08-bf2e-70128c44a8ad}" ma:internalName="TaxCatchAll" ma:showField="CatchAllData" ma:web="ec41e918-a456-49d0-b74a-bee12d86d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c1bfa0ee-2c78-4c08-bf2e-70128c44a8ad}" ma:internalName="TaxCatchAllLabel" ma:readOnly="true" ma:showField="CatchAllDataLabel" ma:web="ec41e918-a456-49d0-b74a-bee12d86d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4" nillable="true" ma:taxonomy="true" ma:internalName="f2f49eccf7d24422907cdfb28d82571e" ma:taxonomyFieldName="DssDepartement" ma:displayName="Departement" ma:fieldId="{f2f49ecc-f7d2-4422-907c-dfb28d82571e}" ma:sspId="2424752e-f20b-4035-887f-e0fa58a02903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8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3fe75b-7c89-4137-aa31-019a6648e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Type_x0020_dokument" ma:index="28" nillable="true" ma:displayName="Type dokument" ma:format="RadioButtons" ma:internalName="Type_x0020_dokument">
      <xsd:simpleType>
        <xsd:restriction base="dms:Choice">
          <xsd:enumeration value="Tekstfiler"/>
          <xsd:enumeration value="Figurfiler"/>
          <xsd:enumeration value="Plan- og prosessdokumenter"/>
        </xsd:restriction>
      </xsd:simpleType>
    </xsd:element>
    <xsd:element name="_x00c5_r" ma:index="29" nillable="true" ma:displayName="År" ma:default="*" ma:format="RadioButtons" ma:internalName="_x00c5_r">
      <xsd:simpleType>
        <xsd:restriction base="dms:Choice">
          <xsd:enumeration value="*"/>
          <xsd:enumeration value="2018"/>
          <xsd:enumeration value="2019"/>
          <xsd:enumeration value="2020"/>
          <xsd:enumeration value="2021"/>
          <xsd:enumeration value="2022"/>
        </xsd:restriction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c5_r xmlns="083fe75b-7c89-4137-aa31-019a6648e961">*</_x00c5_r>
    <DssRelaterteOppgaver xmlns="ec41e918-a456-49d0-b74a-bee12d86dd8e" xsi:nil="true"/>
    <ja062c7924ed4f31b584a4220ff29390 xmlns="ec41e918-a456-49d0-b74a-bee12d86dd8e">
      <Terms xmlns="http://schemas.microsoft.com/office/infopath/2007/PartnerControls"/>
    </ja062c7924ed4f31b584a4220ff29390>
    <AssignedTo xmlns="http://schemas.microsoft.com/sharepoint/v3">
      <UserInfo>
        <DisplayName/>
        <AccountId xsi:nil="true"/>
        <AccountType/>
      </UserInfo>
    </AssignedTo>
    <Type_x0020_dokument xmlns="083fe75b-7c89-4137-aa31-019a6648e961" xsi:nil="true"/>
    <TaxCatchAll xmlns="ec41e918-a456-49d0-b74a-bee12d86dd8e">
      <Value>4</Value>
      <Value>2</Value>
      <Value>1</Value>
    </TaxCatchAll>
    <DssArchivable xmlns="793ad56b-b905-482f-99c7-e0ad214f35d2">Ikke satt</DssArchivable>
    <f2f49eccf7d24422907cdfb28d82571e xmlns="ec41e918-a456-49d0-b74a-bee12d86dd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Arbeids- og sosialdepartementet</TermName>
          <TermId xmlns="http://schemas.microsoft.com/office/infopath/2007/PartnerControls">2371f735-5b6d-4630-a13f-f95f88ee45fe</TermId>
        </TermInfo>
      </Terms>
    </f2f49eccf7d24422907cdfb28d82571e>
    <DssWebsakRef xmlns="793ad56b-b905-482f-99c7-e0ad214f35d2" xsi:nil="true"/>
    <l917ce326c5a48e1a29f6235eea1cd41 xmlns="ec41e918-a456-49d0-b74a-bee12d86dd8e">
      <Terms xmlns="http://schemas.microsoft.com/office/infopath/2007/PartnerControls"/>
    </l917ce326c5a48e1a29f6235eea1cd41>
    <ec4548291c174201804f8d6e346b5e78 xmlns="ec41e918-a456-49d0-b74a-bee12d86dd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Deltakelse og arbeid i nasjonale r�d og utvalg, arbeidsgrupper, samarbeidsorganer</TermName>
          <TermId xmlns="http://schemas.microsoft.com/office/infopath/2007/PartnerControls">eaca0aa5-79c4-4ed6-a16c-703f8f36ab4a</TermId>
        </TermInfo>
      </Terms>
    </ec4548291c174201804f8d6e346b5e78>
    <DssNotater xmlns="ec41e918-a456-49d0-b74a-bee12d86dd8e" xsi:nil="true"/>
    <ofdc76af098e4c7f98490d5710fce5b2 xmlns="ec41e918-a456-49d0-b74a-bee12d86dd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Velferdspolitisk avdeling (VPA)</TermName>
          <TermId xmlns="http://schemas.microsoft.com/office/infopath/2007/PartnerControls">1f973874-1dae-4047-ac24-6429b01c7985</TermId>
        </TermInfo>
      </Terms>
    </ofdc76af098e4c7f98490d5710fce5b2>
    <DssFremhevet xmlns="ec41e918-a456-49d0-b74a-bee12d86dd8e">false</DssFremheve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A74FF5-49C4-4836-846C-96CA28BF2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41e918-a456-49d0-b74a-bee12d86dd8e"/>
    <ds:schemaRef ds:uri="793ad56b-b905-482f-99c7-e0ad214f35d2"/>
    <ds:schemaRef ds:uri="083fe75b-7c89-4137-aa31-019a6648e9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70CA79-70A2-4FA4-8EDF-5B30A6ADA277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083fe75b-7c89-4137-aa31-019a6648e961"/>
    <ds:schemaRef ds:uri="http://purl.org/dc/terms/"/>
    <ds:schemaRef ds:uri="http://schemas.microsoft.com/office/infopath/2007/PartnerControls"/>
    <ds:schemaRef ds:uri="793ad56b-b905-482f-99c7-e0ad214f35d2"/>
    <ds:schemaRef ds:uri="http://purl.org/dc/dcmitype/"/>
    <ds:schemaRef ds:uri="ec41e918-a456-49d0-b74a-bee12d86dd8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1E0C064-372E-4DD1-A783-6313CBE3D4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Navngitte områder</vt:lpstr>
      </vt:variant>
      <vt:variant>
        <vt:i4>19</vt:i4>
      </vt:variant>
    </vt:vector>
  </HeadingPairs>
  <TitlesOfParts>
    <vt:vector size="58" baseType="lpstr">
      <vt:lpstr>2.1</vt:lpstr>
      <vt:lpstr>2.2 A</vt:lpstr>
      <vt:lpstr>2.2 B</vt:lpstr>
      <vt:lpstr>2.2 C</vt:lpstr>
      <vt:lpstr>2.2 D</vt:lpstr>
      <vt:lpstr>2.3 A</vt:lpstr>
      <vt:lpstr>2.3 B</vt:lpstr>
      <vt:lpstr>2.3 C</vt:lpstr>
      <vt:lpstr>3.1</vt:lpstr>
      <vt:lpstr>3.2</vt:lpstr>
      <vt:lpstr>3.3 A og B</vt:lpstr>
      <vt:lpstr>3.4</vt:lpstr>
      <vt:lpstr>3.5</vt:lpstr>
      <vt:lpstr>3.6</vt:lpstr>
      <vt:lpstr>3.7</vt:lpstr>
      <vt:lpstr>3.8</vt:lpstr>
      <vt:lpstr>3.9 A og B</vt:lpstr>
      <vt:lpstr>3.10</vt:lpstr>
      <vt:lpstr>3.11 A og B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'4.14'!_Ref134094576</vt:lpstr>
      <vt:lpstr>'4.13'!_Ref134195622</vt:lpstr>
      <vt:lpstr>'4.6'!_Ref135120915</vt:lpstr>
      <vt:lpstr>'4.7'!_Ref135121289</vt:lpstr>
      <vt:lpstr>'4.8'!_Ref135121683</vt:lpstr>
      <vt:lpstr>'4.9'!_Ref135121856</vt:lpstr>
      <vt:lpstr>'4.15'!_Ref135123021</vt:lpstr>
      <vt:lpstr>'4.16'!_Ref135123221</vt:lpstr>
      <vt:lpstr>'4.2'!_Ref136938770</vt:lpstr>
      <vt:lpstr>'4.3'!_Ref136941379</vt:lpstr>
      <vt:lpstr>'4.12'!_Ref136962223</vt:lpstr>
      <vt:lpstr>'4.11'!_Ref137458228</vt:lpstr>
      <vt:lpstr>'4.10'!_Ref137470910</vt:lpstr>
      <vt:lpstr>'4.4'!_Ref138421577</vt:lpstr>
      <vt:lpstr>'4.5'!_Ref138773655</vt:lpstr>
      <vt:lpstr>'2.1'!_Ref138780656</vt:lpstr>
      <vt:lpstr>'4.17'!_Ref98444387</vt:lpstr>
      <vt:lpstr>'4.19'!_Ref98444672</vt:lpstr>
      <vt:lpstr>'4.20'!_Ref98444703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Søvik, Stian</dc:creator>
  <cp:lastModifiedBy>Eidsaune Lars-Magnus</cp:lastModifiedBy>
  <dcterms:created xsi:type="dcterms:W3CDTF">2023-07-18T11:42:03Z</dcterms:created>
  <dcterms:modified xsi:type="dcterms:W3CDTF">2023-10-23T14:06:38Z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6317e-03ca-4ddd-bc6f-adf29e7f1a41_Enabled">
    <vt:lpwstr>true</vt:lpwstr>
  </property>
  <property fmtid="{D5CDD505-2E9C-101B-9397-08002B2CF9AE}" pid="3" name="MSIP_Label_9396317e-03ca-4ddd-bc6f-adf29e7f1a41_SetDate">
    <vt:lpwstr>2023-07-18T13:19:46Z</vt:lpwstr>
  </property>
  <property fmtid="{D5CDD505-2E9C-101B-9397-08002B2CF9AE}" pid="4" name="MSIP_Label_9396317e-03ca-4ddd-bc6f-adf29e7f1a41_Method">
    <vt:lpwstr>Standard</vt:lpwstr>
  </property>
  <property fmtid="{D5CDD505-2E9C-101B-9397-08002B2CF9AE}" pid="5" name="MSIP_Label_9396317e-03ca-4ddd-bc6f-adf29e7f1a41_Name">
    <vt:lpwstr>9396317e-03ca-4ddd-bc6f-adf29e7f1a41</vt:lpwstr>
  </property>
  <property fmtid="{D5CDD505-2E9C-101B-9397-08002B2CF9AE}" pid="6" name="MSIP_Label_9396317e-03ca-4ddd-bc6f-adf29e7f1a41_SiteId">
    <vt:lpwstr>62366534-1ec3-4962-8869-9b5535279d0b</vt:lpwstr>
  </property>
  <property fmtid="{D5CDD505-2E9C-101B-9397-08002B2CF9AE}" pid="7" name="MSIP_Label_9396317e-03ca-4ddd-bc6f-adf29e7f1a41_ActionId">
    <vt:lpwstr>e8e982e9-2f75-45f4-b985-39662fb03b79</vt:lpwstr>
  </property>
  <property fmtid="{D5CDD505-2E9C-101B-9397-08002B2CF9AE}" pid="8" name="MSIP_Label_9396317e-03ca-4ddd-bc6f-adf29e7f1a41_ContentBits">
    <vt:lpwstr>0</vt:lpwstr>
  </property>
  <property fmtid="{D5CDD505-2E9C-101B-9397-08002B2CF9AE}" pid="9" name="ContentTypeId">
    <vt:lpwstr>0x0101002C1B27F07ED111E5A8370800200C9A66010100EF896018C532CB40A0A1E516DCBD30BC</vt:lpwstr>
  </property>
  <property fmtid="{D5CDD505-2E9C-101B-9397-08002B2CF9AE}" pid="10" name="DssFunksjon">
    <vt:lpwstr>4;#Deltakelse og arbeid i nasjonale r�d og utvalg, arbeidsgrupper, samarbeidsorganer|eaca0aa5-79c4-4ed6-a16c-703f8f36ab4a</vt:lpwstr>
  </property>
  <property fmtid="{D5CDD505-2E9C-101B-9397-08002B2CF9AE}" pid="11" name="DssAvdeling">
    <vt:lpwstr>2;#Velferdspolitisk avdeling (VPA)|1f973874-1dae-4047-ac24-6429b01c7985</vt:lpwstr>
  </property>
  <property fmtid="{D5CDD505-2E9C-101B-9397-08002B2CF9AE}" pid="12" name="DssDepartement">
    <vt:lpwstr>1;#Arbeids- og sosialdepartementet|2371f735-5b6d-4630-a13f-f95f88ee45fe</vt:lpwstr>
  </property>
  <property fmtid="{D5CDD505-2E9C-101B-9397-08002B2CF9AE}" pid="13" name="DssRomtype">
    <vt:lpwstr/>
  </property>
  <property fmtid="{D5CDD505-2E9C-101B-9397-08002B2CF9AE}" pid="14" name="DssEmneord">
    <vt:lpwstr/>
  </property>
  <property fmtid="{D5CDD505-2E9C-101B-9397-08002B2CF9AE}" pid="15" name="MSIP_Label_9fdf25c2-6206-49c4-94af-432acb840807_Enabled">
    <vt:lpwstr>true</vt:lpwstr>
  </property>
  <property fmtid="{D5CDD505-2E9C-101B-9397-08002B2CF9AE}" pid="16" name="MSIP_Label_9fdf25c2-6206-49c4-94af-432acb840807_SetDate">
    <vt:lpwstr>2023-10-23T14:04:53Z</vt:lpwstr>
  </property>
  <property fmtid="{D5CDD505-2E9C-101B-9397-08002B2CF9AE}" pid="17" name="MSIP_Label_9fdf25c2-6206-49c4-94af-432acb840807_Method">
    <vt:lpwstr>Standard</vt:lpwstr>
  </property>
  <property fmtid="{D5CDD505-2E9C-101B-9397-08002B2CF9AE}" pid="18" name="MSIP_Label_9fdf25c2-6206-49c4-94af-432acb840807_Name">
    <vt:lpwstr>Intern (AID)</vt:lpwstr>
  </property>
  <property fmtid="{D5CDD505-2E9C-101B-9397-08002B2CF9AE}" pid="19" name="MSIP_Label_9fdf25c2-6206-49c4-94af-432acb840807_SiteId">
    <vt:lpwstr>f696e186-1c3b-44cd-bf76-5ace0e7007bd</vt:lpwstr>
  </property>
  <property fmtid="{D5CDD505-2E9C-101B-9397-08002B2CF9AE}" pid="20" name="MSIP_Label_9fdf25c2-6206-49c4-94af-432acb840807_ActionId">
    <vt:lpwstr>65f8e32f-ec0c-4682-9868-02d750449943</vt:lpwstr>
  </property>
  <property fmtid="{D5CDD505-2E9C-101B-9397-08002B2CF9AE}" pid="21" name="MSIP_Label_9fdf25c2-6206-49c4-94af-432acb840807_ContentBits">
    <vt:lpwstr>0</vt:lpwstr>
  </property>
</Properties>
</file>